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reece-Bulgaria\Cultural dipole\muzei SMR\New Drawings &amp; KSS &amp; KS\поръчка СМР музей\za publikuvane\"/>
    </mc:Choice>
  </mc:AlternateContent>
  <bookViews>
    <workbookView xWindow="0" yWindow="0" windowWidth="20490" windowHeight="8940"/>
  </bookViews>
  <sheets>
    <sheet name="КСС ОФЕРТА" sheetId="1" r:id="rId1"/>
  </sheets>
  <definedNames>
    <definedName name="_xlnm.Print_Area" localSheetId="0">'КСС ОФЕРТА'!$A$1:$F$395</definedName>
    <definedName name="_xlnm.Print_Titles" localSheetId="0">'КСС ОФЕРТА'!$8:$9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1" i="1" l="1"/>
  <c r="F180" i="1"/>
  <c r="F179" i="1"/>
  <c r="F178" i="1"/>
  <c r="F376" i="1" l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A339" i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F338" i="1"/>
  <c r="F336" i="1"/>
  <c r="F335" i="1"/>
  <c r="F334" i="1"/>
  <c r="F333" i="1"/>
  <c r="F331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7" i="1"/>
  <c r="F306" i="1"/>
  <c r="F305" i="1"/>
  <c r="F304" i="1"/>
  <c r="F303" i="1"/>
  <c r="F302" i="1"/>
  <c r="F301" i="1"/>
  <c r="F299" i="1"/>
  <c r="D298" i="1"/>
  <c r="F298" i="1" s="1"/>
  <c r="D297" i="1"/>
  <c r="F297" i="1" s="1"/>
  <c r="D296" i="1"/>
  <c r="F296" i="1" s="1"/>
  <c r="D295" i="1"/>
  <c r="F295" i="1" s="1"/>
  <c r="D294" i="1"/>
  <c r="F294" i="1" s="1"/>
  <c r="F293" i="1"/>
  <c r="F292" i="1"/>
  <c r="F291" i="1"/>
  <c r="F290" i="1"/>
  <c r="F289" i="1"/>
  <c r="F288" i="1"/>
  <c r="F287" i="1"/>
  <c r="F286" i="1"/>
  <c r="F285" i="1"/>
  <c r="F284" i="1"/>
  <c r="F283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7" i="1"/>
  <c r="F246" i="1"/>
  <c r="D245" i="1"/>
  <c r="F245" i="1" s="1"/>
  <c r="D244" i="1"/>
  <c r="F244" i="1" s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D227" i="1"/>
  <c r="F227" i="1" s="1"/>
  <c r="D226" i="1"/>
  <c r="F226" i="1" s="1"/>
  <c r="D225" i="1"/>
  <c r="F225" i="1" s="1"/>
  <c r="D224" i="1"/>
  <c r="F224" i="1" s="1"/>
  <c r="F223" i="1"/>
  <c r="F222" i="1"/>
  <c r="F221" i="1"/>
  <c r="F220" i="1"/>
  <c r="F219" i="1"/>
  <c r="F218" i="1"/>
  <c r="F217" i="1"/>
  <c r="F213" i="1"/>
  <c r="F212" i="1"/>
  <c r="F211" i="1"/>
  <c r="F210" i="1"/>
  <c r="D209" i="1"/>
  <c r="F209" i="1" s="1"/>
  <c r="F208" i="1"/>
  <c r="F207" i="1"/>
  <c r="F206" i="1"/>
  <c r="F205" i="1"/>
  <c r="F204" i="1"/>
  <c r="D203" i="1"/>
  <c r="F203" i="1" s="1"/>
  <c r="A203" i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F202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1" i="1"/>
  <c r="F160" i="1"/>
  <c r="F159" i="1"/>
  <c r="F158" i="1"/>
  <c r="F157" i="1"/>
  <c r="F156" i="1"/>
  <c r="F155" i="1"/>
  <c r="F154" i="1"/>
  <c r="F153" i="1"/>
  <c r="F152" i="1"/>
  <c r="F151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4" i="1"/>
  <c r="F113" i="1"/>
  <c r="F112" i="1"/>
  <c r="F111" i="1"/>
  <c r="F110" i="1"/>
  <c r="F109" i="1"/>
  <c r="F108" i="1"/>
  <c r="F107" i="1"/>
  <c r="F106" i="1"/>
  <c r="F105" i="1"/>
  <c r="D104" i="1"/>
  <c r="F104" i="1" s="1"/>
  <c r="F103" i="1"/>
  <c r="F102" i="1"/>
  <c r="F101" i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F100" i="1"/>
  <c r="F98" i="1"/>
  <c r="F97" i="1"/>
  <c r="F96" i="1"/>
  <c r="F95" i="1"/>
  <c r="F94" i="1"/>
  <c r="F93" i="1"/>
  <c r="F92" i="1"/>
  <c r="F91" i="1"/>
  <c r="F90" i="1"/>
  <c r="F89" i="1"/>
  <c r="F88" i="1"/>
  <c r="F87" i="1"/>
  <c r="A87" i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F86" i="1"/>
  <c r="F84" i="1"/>
  <c r="F83" i="1"/>
  <c r="F82" i="1"/>
  <c r="F81" i="1"/>
  <c r="F80" i="1"/>
  <c r="F79" i="1"/>
  <c r="F78" i="1"/>
  <c r="F77" i="1"/>
  <c r="F76" i="1"/>
  <c r="A76" i="1"/>
  <c r="A77" i="1" s="1"/>
  <c r="A78" i="1" s="1"/>
  <c r="A79" i="1" s="1"/>
  <c r="A80" i="1" s="1"/>
  <c r="A81" i="1" s="1"/>
  <c r="A82" i="1" s="1"/>
  <c r="A83" i="1" s="1"/>
  <c r="A84" i="1" s="1"/>
  <c r="F75" i="1"/>
  <c r="F73" i="1"/>
  <c r="A73" i="1"/>
  <c r="F72" i="1"/>
  <c r="F68" i="1"/>
  <c r="F67" i="1"/>
  <c r="F66" i="1"/>
  <c r="F65" i="1"/>
  <c r="F64" i="1"/>
  <c r="F63" i="1"/>
  <c r="F62" i="1"/>
  <c r="F61" i="1"/>
  <c r="F60" i="1"/>
  <c r="F57" i="1"/>
  <c r="F56" i="1"/>
  <c r="F55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5" i="1"/>
  <c r="F34" i="1"/>
  <c r="F33" i="1"/>
  <c r="F32" i="1"/>
  <c r="F31" i="1"/>
  <c r="F29" i="1"/>
  <c r="F28" i="1"/>
  <c r="F27" i="1"/>
  <c r="F26" i="1"/>
  <c r="F25" i="1"/>
  <c r="F24" i="1"/>
  <c r="F23" i="1"/>
  <c r="F22" i="1"/>
  <c r="F21" i="1"/>
  <c r="F19" i="1"/>
  <c r="F18" i="1"/>
  <c r="F17" i="1"/>
  <c r="F16" i="1"/>
  <c r="F15" i="1"/>
  <c r="F14" i="1"/>
  <c r="F13" i="1"/>
  <c r="F12" i="1"/>
  <c r="F69" i="1" l="1"/>
  <c r="F377" i="1"/>
  <c r="F214" i="1"/>
  <c r="F58" i="1"/>
  <c r="F328" i="1"/>
  <c r="F379" i="1" l="1"/>
  <c r="F380" i="1" l="1"/>
  <c r="F381" i="1" l="1"/>
  <c r="F382" i="1" s="1"/>
  <c r="F383" i="1" s="1"/>
</calcChain>
</file>

<file path=xl/sharedStrings.xml><?xml version="1.0" encoding="utf-8"?>
<sst xmlns="http://schemas.openxmlformats.org/spreadsheetml/2006/main" count="724" uniqueCount="376">
  <si>
    <t>КОЛИЧЕСТВЕНО-СТОЙНОСТНА СМЕТКА (КСС)</t>
  </si>
  <si>
    <t>№</t>
  </si>
  <si>
    <t>Наименование на работите</t>
  </si>
  <si>
    <t>М-ка</t>
  </si>
  <si>
    <t>К-во</t>
  </si>
  <si>
    <t>Ед. Цена лв.</t>
  </si>
  <si>
    <t>Общо лв.</t>
  </si>
  <si>
    <t>ЧАСТ: АРХИТЕКТУРА</t>
  </si>
  <si>
    <t>ФАСАДА</t>
  </si>
  <si>
    <t>Покривни термопанели цвят графитено сиво вкл. детайли</t>
  </si>
  <si>
    <t>м2</t>
  </si>
  <si>
    <t>Водостоци и улуци вкл. детайли и барбакани 4бр.</t>
  </si>
  <si>
    <t>лм</t>
  </si>
  <si>
    <t>Обшивки по бордове</t>
  </si>
  <si>
    <t>Покривни табакери  108/130см</t>
  </si>
  <si>
    <t>бр</t>
  </si>
  <si>
    <t>Окачена фасада на силиконова фуга, огледално сиво-синьо стъкло вкл. детайли</t>
  </si>
  <si>
    <t>Патиниране на бетонови повърхности  тъмен тон</t>
  </si>
  <si>
    <t>Доставка и монтаж на пиктограми по фасада от листова неръждаема стомана</t>
  </si>
  <si>
    <t>Доставка и монтаж на лайсни по фасада от листова неръждаема стомана</t>
  </si>
  <si>
    <t>ИНТЕРИОР</t>
  </si>
  <si>
    <t>Шлайфане на бетонови подове</t>
  </si>
  <si>
    <t>Парапет от триплексово стъкло с иноксов държач</t>
  </si>
  <si>
    <t>Алуминев парапет за вътрешно стълбище</t>
  </si>
  <si>
    <t>Полагане на ЕPS 10см в бетон</t>
  </si>
  <si>
    <t>Асансьор с осигурена достъпно среда</t>
  </si>
  <si>
    <t>Щендерни стени от 2пл. Гипсокартон, и 10см каменна вата, вкл. шпакловка</t>
  </si>
  <si>
    <t>Интериорно боядисване в черен цвят, вкл. шлайфане и грундиране</t>
  </si>
  <si>
    <t>Интериорно боядисване в бял цвят, вкл. шлайфане и грундиране</t>
  </si>
  <si>
    <t>Стъклени витрини от безкамерен профил и закалено единично стъкло</t>
  </si>
  <si>
    <t>ВРАТИ</t>
  </si>
  <si>
    <t>Еднокрила врата 62-92/202-210см, вкл. каси, первази, обков и заключване, цват черен/сив</t>
  </si>
  <si>
    <t xml:space="preserve">Двукрила врата 152/210см, вкл. каси, первази, обков и заключване </t>
  </si>
  <si>
    <t>Прегради за тоалетни от ПДЧ с врати и механизми за заключване Н=2м</t>
  </si>
  <si>
    <t>Двойна плъзгаща се стъклена входна врата с фотоклеткаф 220-240/200-210см</t>
  </si>
  <si>
    <t>Двойна входна стъклена врата с отваряне на вън 180-200/200-210см</t>
  </si>
  <si>
    <t>ОБЗАВЕЖДАНЕ</t>
  </si>
  <si>
    <t>Зала първо ниво</t>
  </si>
  <si>
    <t>Работно бюро 90/500/72см с две работни места</t>
  </si>
  <si>
    <t>Работни стола въртящи се на рецепция</t>
  </si>
  <si>
    <t>Работно бюро 220/60/72см за гардеобна</t>
  </si>
  <si>
    <t>Работно бюро 250/60/72см за охрана</t>
  </si>
  <si>
    <t>Закачалки в гардеробна</t>
  </si>
  <si>
    <t>Работни стола въртящи се охрана и гардероб</t>
  </si>
  <si>
    <t>Легло 80/200 с матрак за охраната</t>
  </si>
  <si>
    <t>Експозиционен шкаф 2 със стъклен таван, чекмеджета със заключване, диодна лента в цвят дъб 90/40/70см с крака</t>
  </si>
  <si>
    <t>Експозиционен шкаф 2 със стъклен таван, чекмеджета със заключване, диодна лента в цвят дъб 90/40/70см с конзоли за закрепяне</t>
  </si>
  <si>
    <t>Щендерна стена 200/10/250см от ПДЧ в цвят дъб</t>
  </si>
  <si>
    <t>Подиум от ПДЧ 200/20/40см от ПДЧ цвят дъб</t>
  </si>
  <si>
    <t>Табуретка 200/60/40 в светло сива кожа</t>
  </si>
  <si>
    <t xml:space="preserve">Монитори </t>
  </si>
  <si>
    <t>Конферентни столове</t>
  </si>
  <si>
    <t>Екран за прожекции L=350см</t>
  </si>
  <si>
    <t>Мултимедия</t>
  </si>
  <si>
    <t>ИНФОРМАЦИОННО ОБСЛУЖВАНЕ</t>
  </si>
  <si>
    <t>Указателни табели по стени</t>
  </si>
  <si>
    <t>Тапети по стени с дизайн, предпечат и печат</t>
  </si>
  <si>
    <t>Информационни табели по стени с двуезичен текст</t>
  </si>
  <si>
    <t>ЧАСТ: КОНСТРУКЦИИ</t>
  </si>
  <si>
    <t>БЕТОН КЛАС C20/25</t>
  </si>
  <si>
    <t>м3</t>
  </si>
  <si>
    <t>БЕТОН КЛАС C12/15</t>
  </si>
  <si>
    <t>ИЗКОП</t>
  </si>
  <si>
    <t>НАСИП ФРАКЦИЯ 0-63</t>
  </si>
  <si>
    <t>ПОЛИЕТИЛЕН за НАСТИЛКА</t>
  </si>
  <si>
    <t>КОФРАЖ</t>
  </si>
  <si>
    <t>КОФРАЖ за ВИДИМ БЕТОН</t>
  </si>
  <si>
    <t>АРМИРОВКА</t>
  </si>
  <si>
    <t>кг</t>
  </si>
  <si>
    <t>Стоманена конструкция S235JR</t>
  </si>
  <si>
    <t>ЧАСТ: ЕЛЕКТРОИНСТАЛАЦИИ</t>
  </si>
  <si>
    <t>Разпределителни Ел. Табла</t>
  </si>
  <si>
    <t>Доставка, монтаж и свързване на електромерно табло ТЕМО по схема</t>
  </si>
  <si>
    <t>бр.</t>
  </si>
  <si>
    <t>Доставка, монтаж и свързване на разпределително ел. табло ГРТ-м по схема</t>
  </si>
  <si>
    <t>Осветителни тела</t>
  </si>
  <si>
    <t>Доставка, монтаж и свързване на осветително тяло тип пендел, за монтаж на таван, E27, с LED светлоизточник 20W , IP21</t>
  </si>
  <si>
    <t>Доставка, монтаж и свързване на осветително тяло за повърхностен монтаж на таван, с LED светлоизточник 15/20W, IP21</t>
  </si>
  <si>
    <t>Доставка, монтаж и свързване на осветително тяло за повърхностен монтаж на таван, E27, с LED светлоизточник 10W, IP44</t>
  </si>
  <si>
    <t>Доставка, монтаж и свързване на осветително тяло за монтаж на стена, E27, с LED светлоизточник 15W, IP21</t>
  </si>
  <si>
    <t>Доставка, монтаж и свързване на евакуационно осветително тяло за монтаж на стена/таван, с пиктограма, указваща посоката на евакуация, с LED светлоизточник 8W, IP21</t>
  </si>
  <si>
    <t>Доставка, монтаж и свързване на евакуационно осветително тяло за монтаж на стена/таван, с пиктограма, указваща стълбище, с LED светлоизточник 8W, IP21</t>
  </si>
  <si>
    <t>Доставка, монтаж и свързване на евакуационно осветително тяло за монтаж на стена/таван, с надпис "EXIT", с LED светлоизточник 8W, IP21</t>
  </si>
  <si>
    <t>Доставка, монтаж и свързване на евакуационно осветително тяло за монтаж на стена/таван, с надпис "EXIT", с LED светлоизточник 8W, IP44</t>
  </si>
  <si>
    <t>Доставка, монтаж и свързване на токопровеждаща шина за LED прожектори, монофазна, 16А, вкл. захранващи, ъглови и крайни елементи</t>
  </si>
  <si>
    <t>м</t>
  </si>
  <si>
    <t>Доставка, монтаж и свързване на LED прожектори 20W за монтаж на токопровеждаща шина</t>
  </si>
  <si>
    <t>Ключове, контакти и др. устройства за управление</t>
  </si>
  <si>
    <t>Доставка, монтаж и свързване на еденичен ключ за вграждане, 10А, IP21</t>
  </si>
  <si>
    <t>Доставка, монтаж и свързване на сериен ключ за вграждане, 10А, IP21</t>
  </si>
  <si>
    <t>Доставка, монтаж и свързване на девиаторен ключ за вграждане, 10А, IP21</t>
  </si>
  <si>
    <t>Доставка, монтаж и свързване на бутон с пружинно връщане /лихт бутон/ за вграждане, 10А, IP21</t>
  </si>
  <si>
    <t>Доставка, монтаж и свързване на детектор за движение с обхват от 360 градуса, открит монтаж, IP44</t>
  </si>
  <si>
    <t>Доставка, монтаж и свързване на еденичен контакт тип "Шуко" за скрит монтаж, IP21</t>
  </si>
  <si>
    <t>Доставка, монтаж и свързване на двоен контакт тип "Шуко" за скрит монтаж, IP21</t>
  </si>
  <si>
    <t>Доставка, монтаж и свързване на еденичен контакт тип "Шуко" за скрит монтаж, IP44</t>
  </si>
  <si>
    <t>Доставка, монтаж и свързване на еденичен контакт тип "Шуко" за открит монтаж, IP21</t>
  </si>
  <si>
    <t>Доставка, монтаж и свързване на твърда връзка - монофазна, за скрит монтаж</t>
  </si>
  <si>
    <t>Доставка, монтаж и свързване на твърда връзка - трифазна, за скрит монтаж</t>
  </si>
  <si>
    <t>Доставка, монтаж и свързване на единична конзолна кутия за вграждане в стена</t>
  </si>
  <si>
    <t xml:space="preserve">Доставка, монтаж и свързване на разклонителна кутия за скрит монтаж, кръгла </t>
  </si>
  <si>
    <t>Кабели и кабелни трасета</t>
  </si>
  <si>
    <t>Доставка и изтегляне в тръба на кабел NYM 5х70мм²</t>
  </si>
  <si>
    <t>Доставка и изтегляне в тръба на кабел NYM 5х35мм²</t>
  </si>
  <si>
    <t>Доставка и изтегляне в тръба на кабел NYM 5х4мм²</t>
  </si>
  <si>
    <t>Доставка и изтегляне в тръба на кабел NYM 5х2,5мм²</t>
  </si>
  <si>
    <t>Доставка и изтегляне в тръба на кабел NYM 3х2,5мм²</t>
  </si>
  <si>
    <t>Доставка и полагане скрито в стени на гофр. PVC тръба Ø50м</t>
  </si>
  <si>
    <t>Доставка и полагане открито на твърда PVC тръба Ø50мм</t>
  </si>
  <si>
    <t>Доставка и полагане в бетонна плоча на твърда PVC тръба Ø50мм</t>
  </si>
  <si>
    <t>Доставка и полагане скрито в стени на гофр. PVC тръба Ø32м</t>
  </si>
  <si>
    <t>Доставка и полагане открито на твърда PVC тръба Ø32мм</t>
  </si>
  <si>
    <t>Доставка и полагане в бетонна плоча на твърда PVC тръба Ø32мм</t>
  </si>
  <si>
    <t>Доставка и полагане скрито в стени на гофр. PVC тръба Ø25м</t>
  </si>
  <si>
    <t>Доставка и полагане открито на твърда PVC тръба Ø25мм</t>
  </si>
  <si>
    <t>Доставка и полагане в бетонна плоча на твърда PVC тръба Ø25мм</t>
  </si>
  <si>
    <t>Доставка и полагане в изкоп на гофрирана HDPE тръба Ø110мм</t>
  </si>
  <si>
    <t>Структурна кабелна система и кабелна телевизионна мрежа</t>
  </si>
  <si>
    <t>Доставка и монтаж на стенен 19" Комуникационен шкаф 12U, 600х600мм</t>
  </si>
  <si>
    <t>к-т</t>
  </si>
  <si>
    <t>Доставка и монтаж в комуникационен шкаф на 19" вентилационен панел с 4 вентилатора и термостат</t>
  </si>
  <si>
    <t>Доставка, монтаж и свързване в комуникационен шкаф на 19" свързващ пач панел 24хRJ45, кат.5е, зареден с екранирани конектори</t>
  </si>
  <si>
    <t xml:space="preserve">Доставка, монтаж и свързване в комуникационен шкаф на 19" разклонител с 6 гнезда тип "Шуко" и ключ за превключване </t>
  </si>
  <si>
    <t>Доставка, монтаж и свързване в комуникационен шкаф на 19" хоризонтален аранжиращ панел с 5 скоби</t>
  </si>
  <si>
    <t>Доставка, монтаж, свързване и настройка на мрежов комутатор 24xRJ45, 10/100/1000 Gigabit Smart Switch + 4 SFP</t>
  </si>
  <si>
    <t>Доставка, монтаж и свързване на разпределител /сплитер, тап оф/ за кабелна телевизионна мрежа с 1 вход и 4 изхода</t>
  </si>
  <si>
    <t>Доставка, монтаж и свързване на 19" непрекъсваемо токозахранващо устройство, мощност 1500VA, 1U, On-line</t>
  </si>
  <si>
    <t>Доставка и монтаж на свързващи пач кабели RJ45, LS0H, кат.5е,  дължина 1,5м</t>
  </si>
  <si>
    <t>Доставка, монтаж и свързване на комуникационна розетка 2xRJ45 за скрит монтаж, заредена с екранирани конектори кат.5е, IP21</t>
  </si>
  <si>
    <t>Доставка, монтаж и свързване на крайна телевизионна розетка за скрит монтаж, IP21</t>
  </si>
  <si>
    <t>Доставка и монтаж на конзола за вграждане в стена</t>
  </si>
  <si>
    <t>Доставка и изтегляне в тръба на комуникационен кабел F/UTP, кат. 5e, LS0H</t>
  </si>
  <si>
    <t>Доставка и изтегляне в тръба на коаксиален кабел RG6</t>
  </si>
  <si>
    <t>Доставка и полагане скрито в стени на трудногорима гофр. PVC тръба Ø25м</t>
  </si>
  <si>
    <t>Доставка и полагане открито на трудногорима, твърда PVC тръба Ø25мм</t>
  </si>
  <si>
    <t>Доставка и полагане в бетонна плоча на трудногорима, твърда PVC тръба Ø25мм</t>
  </si>
  <si>
    <t>Надписване на комуникационни розетки и свързващи панели</t>
  </si>
  <si>
    <t>Тестване на комуникационна линия с издаване на протокол от измерванията</t>
  </si>
  <si>
    <t>Система за видеонаблюдение и запис</t>
  </si>
  <si>
    <t>Доставка, монтаж и свързване на куполна IP камера, FullHD с резолюция минимум 2.0Mpx, варифокален обектив, автоматичен фокус, дневен/нощен режим с механичен IR филтър, захранване 12Vdc/PoE</t>
  </si>
  <si>
    <t>Доставка, монтаж и свързване на 16 канално мрежово записващо устройство за монтаж в 19" Комуникационен шкаф, компресия H.264; вкл.4х2ТВ SATA твърди диска; 16 алармени входа/4 изхода; 1 аудио изход; 3 USB порта; 2x1Gbit LAN; преглед и управление през Internet; управлeние с мишка; графично меню на Български език;</t>
  </si>
  <si>
    <t>Доставка, монтаж и свързване в комуникационен шкаф на 19" свързващ пач панел 24хRJ45, кат.5е, зареден с конектори</t>
  </si>
  <si>
    <t>Доставка и монтаж на 19" комуникационен шкаф за стенен монтаж, 12U, 600х600мм</t>
  </si>
  <si>
    <t>Доставка, монтаж, свързване и настройка на мрежов комутатор 24xRJ45 PoE, 10/100/1000 Gigabit Smart Switch + 4 SFP</t>
  </si>
  <si>
    <t>Доставка и полагане скрито в стени на трудногорима гофр. PVC тръба Ø25мм</t>
  </si>
  <si>
    <t>Доставка на компютърна конфигурация, вкл. операционна система и свързващи кабели</t>
  </si>
  <si>
    <t>Доставка и монтаж на стена на 28"монитор за видеонаблюдение, вкл. свързващи кабели</t>
  </si>
  <si>
    <t>Доставка, инсталиране и настройка на софтуер за 16 канално мрежово записващо устройство</t>
  </si>
  <si>
    <t>Тестове и 72-часови проби на системата</t>
  </si>
  <si>
    <t>Обучение на персонала за работа със системата</t>
  </si>
  <si>
    <t>Система за сигурност и охрана</t>
  </si>
  <si>
    <t>Доставка, монтаж и свързване на сигнално охранителна централа с до 192 зони, 8 зони на централата, 5 PGM изхода, вкл. метална кутия, захранващ блок, акумулаторни батерии</t>
  </si>
  <si>
    <t>Доставка, монтаж и свързване на зонов разширител за 8 зони, вкл. метална кутия, захранващ блок, акумулаторни батерии</t>
  </si>
  <si>
    <t>Доставка, монтаж и свързване на инфрачервен детектор за движение, четворен PIR елемент, 110 градуса обхват, за вътрешен монтаж</t>
  </si>
  <si>
    <t>Доставка, монтаж и свързване на клавиатура с LED дисплей, графично меню на български език</t>
  </si>
  <si>
    <t>Доставка и изтегляне в тръба на кабел LiYCY 6x0.22мм²</t>
  </si>
  <si>
    <t>Доставка и полагане скрито в стени на трудногорима гофр. PVC тръба Ø20мм</t>
  </si>
  <si>
    <t>Доставка и полагане открито на трудногорима, твърда PVC тръба Ø20мм</t>
  </si>
  <si>
    <t>Програмиране на системата за сигурност</t>
  </si>
  <si>
    <t>Пожароизвестителна инсталация</t>
  </si>
  <si>
    <t>Доставка, монтаж и свързване пожароизвестителна централа, адресируема, 2 кръга, максимален брой от 127 адреса на кръг, комплект с кутия, захранващ блок и акумулаторни батерии за автономна работа в продължение на 72 часа</t>
  </si>
  <si>
    <t>Доставка, монтаж и свързване на адресируем димнооптичен детектор с основа</t>
  </si>
  <si>
    <t>Доставка, монтаж и свързване на адресируем топлинен маскимален детектор с основа</t>
  </si>
  <si>
    <t>Доставка, монтаж и свързване на адресируем ръчен детектор</t>
  </si>
  <si>
    <t>Доставка, монтаж и свързване на адресируем входно изходен модул с 1 вход и 1 изход, 2А програмируем изход, комплект с кутия за открит монтаж</t>
  </si>
  <si>
    <t>Доставка, монтаж и свързване на адресуруема сирена за вътрешен монтаж, 112dB</t>
  </si>
  <si>
    <t>Доставка, монтаж и свързване на сирена за външен монтаж, 115dB, IP55</t>
  </si>
  <si>
    <t>Доставка, монтаж и свързване на комплект конвенционален линеен известител и отражател</t>
  </si>
  <si>
    <t>Доставка и изтегляне в тръба на кабел JE-H(St)H 2x0,8mm E30, червен</t>
  </si>
  <si>
    <t>Програмиране на пожароизвестителната система</t>
  </si>
  <si>
    <t>Алармено-оповестителна инсталация</t>
  </si>
  <si>
    <t>Доставка, монтаж и свързване на високоговорител за вграждане в окачен таван, 0.8/1.5/3/6W, 94dB (1 W / 1 m), EN54-24</t>
  </si>
  <si>
    <t>Доставка, монтаж и свързване на високоговорител за открит монтаж на стена , 0.8/1.5/3/6W, 94dB (1 W / 1 m), EN54-24</t>
  </si>
  <si>
    <t xml:space="preserve">Доставка, монтаж и свързване на модул за  контрол на линията EOL, EN54-16 </t>
  </si>
  <si>
    <t>Доставка и монтаж на стенен метален шкаф - 12U - 650х600 мм</t>
  </si>
  <si>
    <t xml:space="preserve">Доставка, монтаж и свързване на микрофон за спешни повиквания, бутони Alarm Switch, Evacuation, Alert, Reset, CPU on/off - с възможност за аварийно съобщение при претоварване на процесора на централния модул,  EN54-16 </t>
  </si>
  <si>
    <t xml:space="preserve">Доставка, монтаж и свързване на разширител за  микрофон - спешни повиквания с 20 програмируеми бутона,  EN54-16 </t>
  </si>
  <si>
    <t xml:space="preserve">Доставка, монтаж и свързване на централен цифров процесор, 4 зонален усилвател 120W, Памет за съобщения - 64МВ, 48kHz, 4 Mic/Line входa с Bass/Treblle, регулиране за всеки един, LAN  вход, възможност за VPN връзка, EN54-16 </t>
  </si>
  <si>
    <t>Доставка, монтаж и свързване на усилвателен модул 1х120W - резервна мощност, с вграден входен модул,  EN54-16</t>
  </si>
  <si>
    <t>Доставка, монтаж и свързване на заряден токоизправител, DC Power Output 6х25А, EN54-4</t>
  </si>
  <si>
    <t>Доставка, монтаж и свързване на батерия 12V, 65 Ah, препоръчана от производителя на апаратурата</t>
  </si>
  <si>
    <t>Доставка, монтаж и свързване на източник на звук - Тунер / CD/ Mp3/ USB плеър</t>
  </si>
  <si>
    <t>Доставка, монтаж и свързване на присъединителни кабели</t>
  </si>
  <si>
    <t>Програмиране на системата</t>
  </si>
  <si>
    <t>Мълниезащитна и заземителна инсталация</t>
  </si>
  <si>
    <t>Доставка и полагане по носачи на мълниеприемен проводник AlMgSi 0.5 Ø8мм</t>
  </si>
  <si>
    <t>Доставка и полагане по носачи на изолиран мълниезащитен проводник AlMgSi 0.5 Ø11/Ø8мм</t>
  </si>
  <si>
    <t>Доставка и монтаж и свързване към мълниеприемна мрежа на мълниеприемен прът от AlMgSi 0.5 Ø16мм, височина 1м</t>
  </si>
  <si>
    <t>Доставка и монтаж на свързващи клеми за  мълниезащитен проводник AlMgSi 0.5 Ø8мм</t>
  </si>
  <si>
    <t>Доставка и монтаж на носачи за проводник Ø8мм</t>
  </si>
  <si>
    <t>Доставка и монтаж на носачи за изолиран проводник Ø11/Ø8мм</t>
  </si>
  <si>
    <t>Доставка и монтаж на ревизионна кутия за мълниезащитна инсталация със съединителна клема Ø8/пл.40 мм</t>
  </si>
  <si>
    <t>Доставка и полагане в изкоп/фундамент на заземителна горещопоцинкована шина 40х4мм</t>
  </si>
  <si>
    <t>Монтаж на свързващи клеми пл.40мм/пл.40мм</t>
  </si>
  <si>
    <t>Доставка и монтаж на горещопоцинковани заземителни колове Ø20мм, с дължина 1,5м</t>
  </si>
  <si>
    <t>Измерване на преходно съпротивление на заземителната уредба</t>
  </si>
  <si>
    <t>Измерване на контур фаза-нула</t>
  </si>
  <si>
    <t>ЧАСТ: В И К</t>
  </si>
  <si>
    <t xml:space="preserve">Сграден водопровод </t>
  </si>
  <si>
    <t>Доставка и монтаж сграден водопровод от РР тръби Ф20 студена вода</t>
  </si>
  <si>
    <t>м.</t>
  </si>
  <si>
    <t>Доставка и монтаж сграден водопровод от РР тръби Ф20 топла вода</t>
  </si>
  <si>
    <t>Доставка и монтаж сграден водопровод от РР тръби Ф25 студена вода</t>
  </si>
  <si>
    <t>Доставка и монтаж сграден водопровод от РР тръби Ф25 с Al вложка студена вода</t>
  </si>
  <si>
    <t>Доставка и монтаж сграден водопровод от РР тръби Ф32 с Al вложка студена вода</t>
  </si>
  <si>
    <t xml:space="preserve">Доставка и полагане в готов изкоп тръба PE-HD63 PN10 </t>
  </si>
  <si>
    <t>Доставка и монтаж сграден водопровод от поц. тръби Ф2" /за ППН/</t>
  </si>
  <si>
    <t>Доставка и монтаж топлоизолация Aeroflex 13мм тръби Ф20 /за ПБН/</t>
  </si>
  <si>
    <t>Доставка и монтаж топлоизолация Aeroflex 13мм  тръби Ф25 /за ПБН/</t>
  </si>
  <si>
    <t>Доставка и монтаж топлоизолация Aeroflex 13мм тръби Ф32 /за ПБН/</t>
  </si>
  <si>
    <t>Доставка и монтаж топлоизолация Isolpipe 20мм тръби Ф2" /за ППН/</t>
  </si>
  <si>
    <t>Доставка и монтаж спирателен кран 1" - студена вода</t>
  </si>
  <si>
    <t>Доставка и монтаж спирателен кран 2" - студена вода</t>
  </si>
  <si>
    <t>Доставка и монтаж спирателен кран 2" с изпразнител - студена вода</t>
  </si>
  <si>
    <t>Доставка и монтаж спирателен кран 3/4" - студена вода</t>
  </si>
  <si>
    <t>Доставка и монтаж спирателен кран 3/4" с изпразнител - студена вода</t>
  </si>
  <si>
    <t>Доставка и монтаж възвратна клапа 2" - студена вода</t>
  </si>
  <si>
    <t>Доставка и монтаж пожарен кран 2" в касета 55/55/20см с 20м шлаух</t>
  </si>
  <si>
    <t>Доставка и монтаж спирателен кран 1/2" с-ма за вграждане</t>
  </si>
  <si>
    <t>Доставка и монтаж спирателен кран 1/2" писоар</t>
  </si>
  <si>
    <t>Доставка и монтаж спирателен кран 1/2" канелка</t>
  </si>
  <si>
    <t>Доставка и монтаж смесител за тоалетна мивка</t>
  </si>
  <si>
    <t>Доставка и монтаж смесител за кухненска мивка</t>
  </si>
  <si>
    <t>Доставка и монтаж смесител за аусгус</t>
  </si>
  <si>
    <t>Доставка, монтаж, арматури и укрепване на бойлер 80л. (N=3kW) с вкл.: ВК 1/2" с предпазител; СК 1/2" с изпразнител</t>
  </si>
  <si>
    <t>Доставка, монтаж, арматури и укрепване на бойлер 50л. (N=2kW) с вкл.: ВК 1/2" с предпазител; СК 1/2" с изпразнител</t>
  </si>
  <si>
    <t>Направа и обработка на отвор DN125 за водопровод, запълнен с водоплътен и газоплътен еластичен уплътнителен материал; водоплътен преход за напорна тръба OD63/DN125</t>
  </si>
  <si>
    <t>Доставка и монтаж меки връзки с дължина до 50 cm. -СВ+ТВ</t>
  </si>
  <si>
    <t>Доставка и монтаж меки връзки с дължина до 30 cm. -СВ</t>
  </si>
  <si>
    <t>Доставка и монтаж закладни части по укрепване на окачен водопровод /шпилка, планка/ през 1.5m.</t>
  </si>
  <si>
    <t>Промиване и изпитване на водопроводната инсталация</t>
  </si>
  <si>
    <t xml:space="preserve">Площадков водопровод </t>
  </si>
  <si>
    <t xml:space="preserve">Доставка и полагане в готов изкоп тръба PE-HD90 PN10 </t>
  </si>
  <si>
    <t>Доставка и монтаж Тройник Ф63/63/63</t>
  </si>
  <si>
    <t>Доставка и монтаж Тройник Ф90/90/90</t>
  </si>
  <si>
    <t>Доставка и монтаж Тройник Ф150/80/150</t>
  </si>
  <si>
    <t>Доставка и монтаж ТСК Ф2"</t>
  </si>
  <si>
    <t>Доставка и монтаж Коляно Ф63-90°</t>
  </si>
  <si>
    <t>Доставка и монтаж Коляно Ф90-90°</t>
  </si>
  <si>
    <t>Доставка и монтаж ПВР Ф63/Ф2"</t>
  </si>
  <si>
    <t>Доставка и монтаж СВО Ф80/Ф63</t>
  </si>
  <si>
    <t>Доставка и монтаж Заварен фланец Ф150</t>
  </si>
  <si>
    <t>Доставка и монтаж Преход PE-поц.тр</t>
  </si>
  <si>
    <t xml:space="preserve">Доставка и монтаж ПХ Ф80 - надземен, с пета за ПХ </t>
  </si>
  <si>
    <t>Доставка и монтаж ПФ Ф90</t>
  </si>
  <si>
    <t>Доставка и монтаж ПФ Ф160</t>
  </si>
  <si>
    <t>Доставка и монтаж Св. Фл. Ф80</t>
  </si>
  <si>
    <t>Доставка и монтаж Св. Фл. Ф150</t>
  </si>
  <si>
    <t>Доставка и монтаж Упл. Ф80</t>
  </si>
  <si>
    <t>Доставка и монтаж Упл. Ф150</t>
  </si>
  <si>
    <t>Доставка и монтаж Намалител Ф90/63</t>
  </si>
  <si>
    <t>Доставка и монтаж Кръстач Ф63</t>
  </si>
  <si>
    <t>Доставка и монтаж СК Ф80 с охран. гарнитура</t>
  </si>
  <si>
    <r>
      <t>Доставка и монтаж главен водомерен възел Ф2" за имота, за студена вода с вкл.: спирателен кран Ф2"; мрежест филтър Ф2"; водомер DN50, Q3=25 m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/h; Q1=0,04 m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/h -импулсен, комбиниран; възвратна клапа Ф2"; спирателен кран Ф2" с изпр.</t>
    </r>
  </si>
  <si>
    <t>СМР по направата на водомерна шахта /по детайл/</t>
  </si>
  <si>
    <t>Изкоп с багер земни почви на транспорт</t>
  </si>
  <si>
    <r>
      <t>м</t>
    </r>
    <r>
      <rPr>
        <vertAlign val="superscript"/>
        <sz val="11"/>
        <rFont val="Times New Roman"/>
        <family val="1"/>
        <charset val="204"/>
      </rPr>
      <t>3</t>
    </r>
    <r>
      <rPr>
        <sz val="10"/>
        <rFont val="Arial"/>
        <family val="2"/>
        <charset val="204"/>
      </rPr>
      <t/>
    </r>
  </si>
  <si>
    <t>Изкоп с огр.ширина до 1.20м. с дълбочина до 2м. ръчно в земни почви укрепен</t>
  </si>
  <si>
    <t>Прехвърляне земни почви на 3м. вертикално или 2м. хоризонтално разстояние</t>
  </si>
  <si>
    <t>Превоз почви на депо</t>
  </si>
  <si>
    <t>Засипване изкоп с баластра вкл. уплътняване</t>
  </si>
  <si>
    <t>Подложка от пясък под и около тръби</t>
  </si>
  <si>
    <t>Плътно укрепване и разкрепване на изкоп</t>
  </si>
  <si>
    <t>м²</t>
  </si>
  <si>
    <t>Разваляне на настилка</t>
  </si>
  <si>
    <t>Възстановяване на настилка</t>
  </si>
  <si>
    <t xml:space="preserve">Сградна канализация </t>
  </si>
  <si>
    <t>Доставка и полагане на битова канализация в сгради от РVС тръби Ф50</t>
  </si>
  <si>
    <t>Доставка и полагане на битова канализация в сгради от РVС тръби Ф110</t>
  </si>
  <si>
    <t>Доставка и полагане на битова канализация в сгради дРVС Ф110 SN8</t>
  </si>
  <si>
    <t>Доставка и полагане на битова канализация в сгради дРVС Ф160 SN8</t>
  </si>
  <si>
    <t xml:space="preserve">Доставка и монтаж подов сифон HL DN 50; Q=0.43l/s </t>
  </si>
  <si>
    <t xml:space="preserve">Доставка и монтаж ревизионен отвор Ф110 </t>
  </si>
  <si>
    <t>Доставка и монтаж противовакуумна клапа HL 900N</t>
  </si>
  <si>
    <t>Направа и обработка на отвор DN300 за канализация, запълнен с водоплътен и газоплътен еластичен уплътнителен материал; водоплътен преход за нисконапорна тръба OD160/DN300</t>
  </si>
  <si>
    <t>Доставка и монтаж кан. вент. шапка Ф110</t>
  </si>
  <si>
    <t>Доставка и монтаж в.тр. поц. ламарина 20х20</t>
  </si>
  <si>
    <t>Доставка и монтаж РО Ф20х20 за в.тр.</t>
  </si>
  <si>
    <t>Доставка и монтаж тоалетна мивка вкл. сифон</t>
  </si>
  <si>
    <t>Доставка и монтаж кухненска мивка вкл. сифон</t>
  </si>
  <si>
    <t>Доставка и монтаж аусгус вкл. сифон</t>
  </si>
  <si>
    <t>Доставка и монтаж тоалетна чиния</t>
  </si>
  <si>
    <t>Доставка и монтаж писоар</t>
  </si>
  <si>
    <t>Доставка и монтаж ревизионна шахта 80/80/89 с РО Ф160, хермет., битова</t>
  </si>
  <si>
    <t>Условно чисти води - конденз ОВК</t>
  </si>
  <si>
    <t>Доставка и монтаж на РVC тръби Ф50 за конденз</t>
  </si>
  <si>
    <t>Доставка и полагане на битова канализация в сгради дРVС Ф110 SN8 за конденз</t>
  </si>
  <si>
    <t>Доставка и полагане на битова канализация в сгради дРVС Ф160 SN8 за конденз</t>
  </si>
  <si>
    <t xml:space="preserve">Доставка и монтаж ревизионен отвор Ф50 </t>
  </si>
  <si>
    <t>Доставка и монтаж фасонна част и кондензен сифон HL136.3</t>
  </si>
  <si>
    <t xml:space="preserve">Площадкова канализация и земни работи </t>
  </si>
  <si>
    <t>Доставка и полагане в готов изкоп тръба дРVC Ф160 SN8 - битов клон</t>
  </si>
  <si>
    <t>Доставка и полагане в готов изкоп тръба дРVC Ф160 SN8 - кондензен клон</t>
  </si>
  <si>
    <t xml:space="preserve">Доставка и полагане в готов изкоп тръба в.PE Ф200 SN8 </t>
  </si>
  <si>
    <t xml:space="preserve">Доставка и полагане в готов изкоп тръба в.PE Ф250 SN8 </t>
  </si>
  <si>
    <t>Доставка и монтаж  ревизионна шахта  DN1000; дълбочина до 1м</t>
  </si>
  <si>
    <t>Доставка и монтаж  ревизионна шахта  DN1000; дълбочина до 2м</t>
  </si>
  <si>
    <t>Доставка и монтаж  ревизионна шахта  DN1000; дълбочина до 3м</t>
  </si>
  <si>
    <t>Доставка и монтаж  ревизионна шахта  DN630; дълбочина до 2.5м</t>
  </si>
  <si>
    <t>Доставка и монтаж  воден затвор за тръба ф160</t>
  </si>
  <si>
    <t>Доставка и монтаж  възвратна клапа за тръба ф160</t>
  </si>
  <si>
    <t>ЧАСТ: О В К</t>
  </si>
  <si>
    <t xml:space="preserve">1.Отопление WC </t>
  </si>
  <si>
    <t>Ел.радиатор 
-ел.мощност: 400Вт.
-терморегулатор
-стандартно изпълнение
-монтаж на стена</t>
  </si>
  <si>
    <t xml:space="preserve">2.Вентилация WC  </t>
  </si>
  <si>
    <t>Битов вентилатор с обратна клапа с дебит 90м3/ч</t>
  </si>
  <si>
    <t>PVC въздуховод ф 110</t>
  </si>
  <si>
    <t>м.л</t>
  </si>
  <si>
    <t>PVC въздуховод ф 160</t>
  </si>
  <si>
    <t>Вентилационна шапка ф160</t>
  </si>
  <si>
    <t>3. VRV система</t>
  </si>
  <si>
    <t>Термопомпен агрегат на директно изпарение, инвертор, за двутръбна система - Qохл.=33,5кW, Qот.=37,5kW</t>
  </si>
  <si>
    <t>Термопомпен агрегат на директно изпарение, инвертор, за двутръбна система - Qохл.=40,0кW, Qот.=45,0kW</t>
  </si>
  <si>
    <t>Подово тяло  Qохл.=2,2 kW; Qот.=2,5 kW</t>
  </si>
  <si>
    <t>Подово тяло  Qохл.=2,8 kW; Qот.=3,2 kW</t>
  </si>
  <si>
    <t>Подово тяло  Qохл.=3,6 kW; Qот.=4,0 kW</t>
  </si>
  <si>
    <t>Разпределителна кутия KHRQ22M20T</t>
  </si>
  <si>
    <t>Разпределителна кутия KHRQ22M29Т9</t>
  </si>
  <si>
    <t>Разпределителна кутия KHRQ22M64Т</t>
  </si>
  <si>
    <t>Разпределителна кутия KHRQ22M75Т</t>
  </si>
  <si>
    <t>Управление за вътрешно тяло</t>
  </si>
  <si>
    <t>Медни тръби ф6.4 с топлоизолация 9mm</t>
  </si>
  <si>
    <t>Медни тръби ф9.5 с топлоизолация 9mm</t>
  </si>
  <si>
    <t>Медни тръби ф12.7 с топлоизолация 9mm</t>
  </si>
  <si>
    <t>Медни тръби ф15.9 с топлоизолация 9mm</t>
  </si>
  <si>
    <t xml:space="preserve">Медни тръби ф19.1 с топлоизолация 9mm </t>
  </si>
  <si>
    <t>Медни тръби ф22.2 с топлоизолация 9mm</t>
  </si>
  <si>
    <t>Медни тръби ф25.4 с топлоизолация 9mm</t>
  </si>
  <si>
    <t>Медни тръби ф31.8 с топлоизолация 9mm</t>
  </si>
  <si>
    <t>Медни тръби ф34.9 с топлоизолация 9mm</t>
  </si>
  <si>
    <t>Допълване с хладилен агент R410a</t>
  </si>
  <si>
    <t>kg</t>
  </si>
  <si>
    <t xml:space="preserve">4. Вентилационна инсталация </t>
  </si>
  <si>
    <t xml:space="preserve">Климатична камера, състояща се от пластинчат рекуператор, филтри, термопомпа, вентилатори с инверторно управление и V=13760 m³/h. </t>
  </si>
  <si>
    <t xml:space="preserve">Стенна вентилационна решетка 200x100 </t>
  </si>
  <si>
    <t>Стенна вентилационна решетка 300x100</t>
  </si>
  <si>
    <t>Стенна вентилационна решетка 400x100</t>
  </si>
  <si>
    <t>Вентилационна решетка за спировъздуховод 425x125</t>
  </si>
  <si>
    <t>Вентилационна решетка за спировъздуховод 825х225</t>
  </si>
  <si>
    <t>Вентилационна решетка за спировъздуховод 1025х225</t>
  </si>
  <si>
    <t>Спировъздуховод ф100</t>
  </si>
  <si>
    <t>Спировъздуховод ф160</t>
  </si>
  <si>
    <t>Спировъздуховод ф200</t>
  </si>
  <si>
    <t>Спировъздуховод ф315</t>
  </si>
  <si>
    <t>Спировъздуховод ф400</t>
  </si>
  <si>
    <t>Спировъздуховод ф450</t>
  </si>
  <si>
    <t>Спировъздуховод ф500</t>
  </si>
  <si>
    <t>Спировъздуховод ф560</t>
  </si>
  <si>
    <t>Спировъздуховод ф630</t>
  </si>
  <si>
    <t>Спировъздуховод ф900</t>
  </si>
  <si>
    <t>Топловъздушна завеса с ел. ток 
-ел. мощност: 9,0/18,0кВт/400V/50Hz
-монтажна височина: 3м
-скорост: 9,0м/с
-дебит: 2500м3/ч
-тегло: 37кг
-без вграждане в окачен таван</t>
  </si>
  <si>
    <t>А</t>
  </si>
  <si>
    <t>Б</t>
  </si>
  <si>
    <t>В</t>
  </si>
  <si>
    <t>Г</t>
  </si>
  <si>
    <t>ДДС (ЛЕВА)</t>
  </si>
  <si>
    <t>Д</t>
  </si>
  <si>
    <t>ОБЩА ЦЕНА С ДДС (ЛЕВА)</t>
  </si>
  <si>
    <t>ДАТА</t>
  </si>
  <si>
    <t>Този документ е създаден в изпълнение на проект с акроним Културен дипол изпълняван от Община Петрич по Програма за трансгранично сътрудничество ИНТЕРРЕГ V-A Гърция-България 2014-2020, съфинансирана от Европейския съюз чрез Европейския фонд за регионално развитие и от националните бюджети на участващите страни.</t>
  </si>
  <si>
    <t>ОБЕКТ: "РЕКОНСТРУКЦИЯ НА НА СЪЩЕСТВУВАЩА СГРАДА В МУЗЕЙ В УПИ XLIV 603.1710, КВ.53, ГР.ПЕТРИЧ"</t>
  </si>
  <si>
    <t>ПОДПИС/И И ПЕЧАТ</t>
  </si>
  <si>
    <t>Пожарогасител  5 kg. СО2-1 бр.</t>
  </si>
  <si>
    <t>Пожарогасител  прахов АВС 6кг</t>
  </si>
  <si>
    <t xml:space="preserve">Пожарогасител воден с вместимост 9l клас А </t>
  </si>
  <si>
    <t>Пожарогасител  5 kg. СО2</t>
  </si>
  <si>
    <t>ПРЕДСТАВЛЯВАЩ/И КАНДИДАТА И ПОЗИЦИЯ/И</t>
  </si>
  <si>
    <t>ВСИЧКО ЧАСТ: АРХИТЕКТУРА</t>
  </si>
  <si>
    <t>ВСИЧКО ЧАСТ: КОНСТРУКЦИИ</t>
  </si>
  <si>
    <t>ВСИЧКО ЧАСТ: ЕЛЕКТРОИНСТАЛАЦИИ</t>
  </si>
  <si>
    <t>ВСИЧКО ЧАСТ: В И К</t>
  </si>
  <si>
    <t>ВСИЧКО ЧАСТ: О В К</t>
  </si>
  <si>
    <t>ОБЩА СТОЙНОСТ БЕЗ ДДС (ЛЕВА)</t>
  </si>
  <si>
    <r>
      <rPr>
        <b/>
        <sz val="11"/>
        <color rgb="FFFF0000"/>
        <rFont val="Times New Roman"/>
        <family val="1"/>
        <charset val="204"/>
      </rPr>
      <t xml:space="preserve">ДО 10% </t>
    </r>
    <r>
      <rPr>
        <b/>
        <sz val="11"/>
        <rFont val="Times New Roman"/>
        <family val="1"/>
        <charset val="204"/>
      </rPr>
      <t>НЕПРЕДВИДЕНИ РАЗХОДИ БЕЗ ДДС (ЛЕВА)</t>
    </r>
  </si>
  <si>
    <r>
      <t xml:space="preserve">ОБЩА ЦЕНА С ВКЛЮЧЕНИ НЕПРЕДВИДЕНИ РАЗХОДИ БЕЗ ДДС ( ЛЕВА)
</t>
    </r>
    <r>
      <rPr>
        <b/>
        <sz val="11"/>
        <color rgb="FFFF0000"/>
        <rFont val="Times New Roman"/>
        <family val="1"/>
        <charset val="204"/>
      </rPr>
      <t>(НЕ МОЖЕ ДА ПРЕВИШАВА ПОСОЧЕНИЯ ОТ ВЪЗЛОЖИТЕЛЯ МАКСИМАЛНО ДОПУСТИМ ФИНАНСОВ РЕСУРС)</t>
    </r>
  </si>
  <si>
    <t>НАИМЕНОВАНИЕ НА КАНДИДАТА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</si>
</sst>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л_в_._-;\-* #,##0.00\ _л_в_._-;_-* &quot;-&quot;??\ _л_в_._-;_-@_-"/>
    <numFmt numFmtId="165" formatCode="_-* #,##0.00\ [$лв-402]_-;\-* #,##0.00\ [$лв-402]_-;_-* \-??\ [$лв-402]_-;_-@_-"/>
    <numFmt numFmtId="166" formatCode="_-* #,##0.00\ _л_в_-;\-* #,##0.00\ _л_в_-;_-* \-??\ _л_в_-;_-@_-"/>
    <numFmt numFmtId="167" formatCode="##0.00"/>
    <numFmt numFmtId="168" formatCode="_-* #,##0.00\ &quot;лв&quot;_-;\-* #,##0.00\ &quot;лв&quot;_-;_-* &quot;-&quot;??\ &quot;лв&quot;_-;_-@_-"/>
    <numFmt numFmtId="169" formatCode="0.0"/>
    <numFmt numFmtId="170" formatCode="_-* #,##0.00\ [$лв.-402]_-;\-* #,##0.00\ [$лв.-402]_-;_-* &quot;-&quot;??\ [$лв.-402]_-;_-@_-"/>
  </numFmts>
  <fonts count="21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color theme="1" tint="4.9989318521683403E-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168" fontId="1" fillId="0" borderId="0" applyFill="0" applyBorder="0" applyAlignment="0" applyProtection="0"/>
    <xf numFmtId="0" fontId="4" fillId="0" borderId="0"/>
    <xf numFmtId="0" fontId="1" fillId="0" borderId="0"/>
    <xf numFmtId="166" fontId="1" fillId="0" borderId="0" applyFill="0" applyBorder="0" applyAlignment="0" applyProtection="0"/>
  </cellStyleXfs>
  <cellXfs count="143"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Protection="1"/>
    <xf numFmtId="0" fontId="3" fillId="0" borderId="0" xfId="0" applyFont="1" applyBorder="1" applyProtection="1"/>
    <xf numFmtId="0" fontId="3" fillId="0" borderId="0" xfId="0" applyFont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/>
    </xf>
    <xf numFmtId="165" fontId="7" fillId="0" borderId="0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center"/>
    </xf>
    <xf numFmtId="165" fontId="9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49" fontId="2" fillId="0" borderId="0" xfId="3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justify" vertical="center"/>
    </xf>
    <xf numFmtId="0" fontId="2" fillId="0" borderId="0" xfId="3" applyFont="1" applyFill="1" applyBorder="1" applyAlignment="1" applyProtection="1">
      <alignment horizontal="center" vertical="center" wrapText="1"/>
    </xf>
    <xf numFmtId="167" fontId="2" fillId="0" borderId="0" xfId="4" applyNumberFormat="1" applyFont="1" applyFill="1" applyBorder="1" applyAlignment="1" applyProtection="1">
      <alignment horizontal="right" vertical="center" wrapText="1"/>
    </xf>
    <xf numFmtId="0" fontId="2" fillId="3" borderId="4" xfId="0" applyFont="1" applyFill="1" applyBorder="1" applyAlignment="1" applyProtection="1">
      <alignment horizontal="left" vertical="center"/>
    </xf>
    <xf numFmtId="0" fontId="3" fillId="3" borderId="4" xfId="0" applyFont="1" applyFill="1" applyBorder="1" applyProtection="1"/>
    <xf numFmtId="0" fontId="3" fillId="0" borderId="5" xfId="0" applyFont="1" applyBorder="1" applyProtection="1"/>
    <xf numFmtId="0" fontId="2" fillId="0" borderId="5" xfId="0" applyFont="1" applyBorder="1" applyProtection="1"/>
    <xf numFmtId="0" fontId="3" fillId="0" borderId="5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vertical="center"/>
    </xf>
    <xf numFmtId="167" fontId="3" fillId="0" borderId="0" xfId="0" applyNumberFormat="1" applyFont="1" applyProtection="1"/>
    <xf numFmtId="0" fontId="3" fillId="0" borderId="5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vertical="center" wrapText="1"/>
    </xf>
    <xf numFmtId="0" fontId="3" fillId="0" borderId="5" xfId="0" applyFont="1" applyFill="1" applyBorder="1" applyAlignment="1" applyProtection="1">
      <alignment horizontal="center" vertical="center"/>
    </xf>
    <xf numFmtId="3" fontId="3" fillId="0" borderId="5" xfId="0" applyNumberFormat="1" applyFont="1" applyFill="1" applyBorder="1" applyAlignment="1" applyProtection="1">
      <alignment vertical="center"/>
    </xf>
    <xf numFmtId="4" fontId="3" fillId="4" borderId="5" xfId="0" applyNumberFormat="1" applyFont="1" applyFill="1" applyBorder="1" applyAlignment="1" applyProtection="1">
      <alignment vertical="center"/>
      <protection locked="0"/>
    </xf>
    <xf numFmtId="4" fontId="3" fillId="0" borderId="5" xfId="0" applyNumberFormat="1" applyFont="1" applyFill="1" applyBorder="1" applyAlignment="1" applyProtection="1">
      <alignment horizontal="right" vertical="center" wrapText="1"/>
    </xf>
    <xf numFmtId="0" fontId="3" fillId="0" borderId="5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wrapText="1"/>
    </xf>
    <xf numFmtId="0" fontId="2" fillId="0" borderId="5" xfId="0" applyFont="1" applyBorder="1" applyAlignment="1" applyProtection="1">
      <alignment wrapText="1"/>
    </xf>
    <xf numFmtId="0" fontId="3" fillId="5" borderId="5" xfId="0" applyFont="1" applyFill="1" applyBorder="1" applyProtection="1"/>
    <xf numFmtId="0" fontId="2" fillId="5" borderId="5" xfId="0" applyFont="1" applyFill="1" applyBorder="1" applyAlignment="1" applyProtection="1">
      <alignment vertical="center"/>
    </xf>
    <xf numFmtId="0" fontId="2" fillId="3" borderId="5" xfId="0" applyFont="1" applyFill="1" applyBorder="1" applyAlignment="1" applyProtection="1">
      <alignment horizontal="left" vertical="center"/>
    </xf>
    <xf numFmtId="0" fontId="2" fillId="3" borderId="5" xfId="0" applyFont="1" applyFill="1" applyBorder="1" applyAlignment="1" applyProtection="1">
      <alignment vertical="center"/>
    </xf>
    <xf numFmtId="4" fontId="2" fillId="3" borderId="5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5" xfId="0" applyFont="1" applyFill="1" applyBorder="1" applyProtection="1"/>
    <xf numFmtId="3" fontId="3" fillId="0" borderId="5" xfId="0" applyNumberFormat="1" applyFont="1" applyFill="1" applyBorder="1" applyProtection="1"/>
    <xf numFmtId="4" fontId="3" fillId="4" borderId="5" xfId="0" applyNumberFormat="1" applyFont="1" applyFill="1" applyBorder="1" applyProtection="1">
      <protection locked="0"/>
    </xf>
    <xf numFmtId="0" fontId="2" fillId="3" borderId="5" xfId="0" applyFont="1" applyFill="1" applyBorder="1" applyAlignment="1" applyProtection="1">
      <alignment horizontal="right" vertical="center"/>
    </xf>
    <xf numFmtId="4" fontId="3" fillId="3" borderId="5" xfId="0" applyNumberFormat="1" applyFont="1" applyFill="1" applyBorder="1" applyProtection="1"/>
    <xf numFmtId="4" fontId="3" fillId="0" borderId="5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horizontal="right" vertical="center"/>
    </xf>
    <xf numFmtId="0" fontId="3" fillId="0" borderId="0" xfId="0" applyFont="1" applyFill="1" applyAlignment="1" applyProtection="1">
      <alignment vertical="center"/>
    </xf>
    <xf numFmtId="2" fontId="3" fillId="0" borderId="0" xfId="0" applyNumberFormat="1" applyFont="1" applyProtection="1"/>
    <xf numFmtId="1" fontId="3" fillId="0" borderId="5" xfId="0" applyNumberFormat="1" applyFont="1" applyFill="1" applyBorder="1" applyAlignment="1" applyProtection="1">
      <alignment horizontal="right" vertical="center"/>
    </xf>
    <xf numFmtId="2" fontId="3" fillId="0" borderId="0" xfId="0" applyNumberFormat="1" applyFont="1" applyFill="1" applyAlignment="1" applyProtection="1">
      <alignment vertical="center"/>
    </xf>
    <xf numFmtId="0" fontId="3" fillId="5" borderId="5" xfId="0" applyFont="1" applyFill="1" applyBorder="1" applyAlignment="1" applyProtection="1">
      <alignment vertical="center"/>
    </xf>
    <xf numFmtId="4" fontId="2" fillId="5" borderId="5" xfId="0" applyNumberFormat="1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right" vertical="center" wrapText="1"/>
    </xf>
    <xf numFmtId="4" fontId="3" fillId="4" borderId="5" xfId="0" applyNumberFormat="1" applyFont="1" applyFill="1" applyBorder="1" applyAlignment="1" applyProtection="1">
      <alignment horizontal="right" vertical="center" wrapText="1"/>
      <protection locked="0"/>
    </xf>
    <xf numFmtId="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Protection="1"/>
    <xf numFmtId="0" fontId="3" fillId="0" borderId="5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Protection="1"/>
    <xf numFmtId="0" fontId="3" fillId="0" borderId="5" xfId="0" applyFont="1" applyFill="1" applyBorder="1" applyAlignment="1" applyProtection="1">
      <alignment horizontal="center" vertical="top" wrapText="1"/>
    </xf>
    <xf numFmtId="0" fontId="2" fillId="0" borderId="5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vertical="top" wrapText="1"/>
    </xf>
    <xf numFmtId="4" fontId="2" fillId="0" borderId="5" xfId="0" applyNumberFormat="1" applyFont="1" applyFill="1" applyBorder="1" applyAlignment="1" applyProtection="1">
      <alignment vertical="top" wrapText="1"/>
    </xf>
    <xf numFmtId="0" fontId="3" fillId="0" borderId="5" xfId="0" quotePrefix="1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vertical="top" wrapText="1"/>
    </xf>
    <xf numFmtId="0" fontId="3" fillId="0" borderId="5" xfId="0" quotePrefix="1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horizontal="center" vertical="top"/>
    </xf>
    <xf numFmtId="0" fontId="2" fillId="0" borderId="5" xfId="0" applyFont="1" applyFill="1" applyBorder="1" applyAlignment="1" applyProtection="1">
      <alignment horizontal="right" vertical="top" wrapText="1"/>
    </xf>
    <xf numFmtId="0" fontId="3" fillId="0" borderId="5" xfId="0" quotePrefix="1" applyFont="1" applyFill="1" applyBorder="1" applyAlignment="1" applyProtection="1">
      <alignment horizontal="center" vertical="top"/>
    </xf>
    <xf numFmtId="0" fontId="3" fillId="0" borderId="5" xfId="0" applyFont="1" applyFill="1" applyBorder="1" applyAlignment="1" applyProtection="1">
      <alignment wrapText="1"/>
    </xf>
    <xf numFmtId="0" fontId="3" fillId="0" borderId="5" xfId="0" quotePrefix="1" applyFont="1" applyFill="1" applyBorder="1" applyAlignment="1" applyProtection="1">
      <alignment horizontal="right" vertical="top"/>
    </xf>
    <xf numFmtId="4" fontId="3" fillId="4" borderId="5" xfId="1" applyNumberFormat="1" applyFont="1" applyFill="1" applyBorder="1" applyAlignment="1" applyProtection="1">
      <alignment horizontal="right" vertical="center"/>
      <protection locked="0"/>
    </xf>
    <xf numFmtId="49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right" vertical="top"/>
    </xf>
    <xf numFmtId="168" fontId="12" fillId="0" borderId="5" xfId="1" applyNumberFormat="1" applyFont="1" applyFill="1" applyBorder="1" applyAlignment="1" applyProtection="1">
      <alignment horizontal="center" vertical="center"/>
    </xf>
    <xf numFmtId="168" fontId="2" fillId="0" borderId="5" xfId="1" applyNumberFormat="1" applyFont="1" applyFill="1" applyBorder="1" applyAlignment="1" applyProtection="1">
      <alignment vertical="center" wrapText="1"/>
    </xf>
    <xf numFmtId="168" fontId="2" fillId="0" borderId="5" xfId="1" applyNumberFormat="1" applyFont="1" applyFill="1" applyBorder="1" applyAlignment="1" applyProtection="1">
      <alignment horizontal="right" vertical="center" wrapText="1"/>
    </xf>
    <xf numFmtId="1" fontId="3" fillId="0" borderId="5" xfId="0" applyNumberFormat="1" applyFont="1" applyFill="1" applyBorder="1" applyAlignment="1" applyProtection="1">
      <alignment horizontal="center" vertical="center"/>
    </xf>
    <xf numFmtId="0" fontId="13" fillId="0" borderId="5" xfId="0" applyFont="1" applyFill="1" applyBorder="1" applyAlignment="1" applyProtection="1">
      <alignment horizontal="left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right" vertical="center" wrapText="1"/>
    </xf>
    <xf numFmtId="169" fontId="3" fillId="0" borderId="5" xfId="0" applyNumberFormat="1" applyFont="1" applyFill="1" applyBorder="1" applyAlignment="1" applyProtection="1">
      <alignment horizontal="right" vertical="center" wrapText="1"/>
    </xf>
    <xf numFmtId="164" fontId="3" fillId="0" borderId="0" xfId="0" applyNumberFormat="1" applyFont="1" applyFill="1" applyProtection="1"/>
    <xf numFmtId="168" fontId="12" fillId="0" borderId="5" xfId="1" applyNumberFormat="1" applyFont="1" applyFill="1" applyBorder="1" applyAlignment="1" applyProtection="1">
      <alignment vertical="center"/>
    </xf>
    <xf numFmtId="168" fontId="12" fillId="0" borderId="5" xfId="1" applyNumberFormat="1" applyFont="1" applyFill="1" applyBorder="1" applyAlignment="1" applyProtection="1">
      <alignment horizontal="right" vertical="center"/>
    </xf>
    <xf numFmtId="1" fontId="14" fillId="0" borderId="5" xfId="0" applyNumberFormat="1" applyFont="1" applyFill="1" applyBorder="1" applyAlignment="1" applyProtection="1">
      <alignment horizontal="center" vertical="center"/>
    </xf>
    <xf numFmtId="49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right" vertical="center" wrapText="1"/>
    </xf>
    <xf numFmtId="170" fontId="3" fillId="0" borderId="0" xfId="0" applyNumberFormat="1" applyFont="1" applyProtection="1"/>
    <xf numFmtId="0" fontId="2" fillId="5" borderId="5" xfId="0" applyFont="1" applyFill="1" applyBorder="1" applyProtection="1"/>
    <xf numFmtId="0" fontId="2" fillId="5" borderId="6" xfId="0" applyFont="1" applyFill="1" applyBorder="1" applyAlignment="1" applyProtection="1">
      <alignment vertical="center"/>
    </xf>
    <xf numFmtId="0" fontId="2" fillId="5" borderId="7" xfId="0" applyFont="1" applyFill="1" applyBorder="1" applyAlignment="1" applyProtection="1">
      <alignment vertical="center"/>
    </xf>
    <xf numFmtId="0" fontId="2" fillId="5" borderId="8" xfId="0" applyFont="1" applyFill="1" applyBorder="1" applyAlignment="1" applyProtection="1">
      <alignment vertical="center"/>
    </xf>
    <xf numFmtId="2" fontId="2" fillId="5" borderId="5" xfId="0" applyNumberFormat="1" applyFont="1" applyFill="1" applyBorder="1" applyProtection="1"/>
    <xf numFmtId="0" fontId="15" fillId="0" borderId="5" xfId="0" applyFont="1" applyBorder="1" applyAlignment="1" applyProtection="1">
      <alignment horizontal="left"/>
    </xf>
    <xf numFmtId="4" fontId="15" fillId="0" borderId="5" xfId="0" applyNumberFormat="1" applyFont="1" applyBorder="1" applyAlignment="1" applyProtection="1">
      <alignment horizontal="right" vertical="center"/>
    </xf>
    <xf numFmtId="2" fontId="3" fillId="0" borderId="0" xfId="0" applyNumberFormat="1" applyFont="1" applyFill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2" fillId="0" borderId="5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left"/>
    </xf>
    <xf numFmtId="49" fontId="2" fillId="0" borderId="5" xfId="0" applyNumberFormat="1" applyFont="1" applyBorder="1" applyAlignment="1" applyProtection="1">
      <alignment horizontal="center" vertical="center"/>
    </xf>
    <xf numFmtId="0" fontId="15" fillId="0" borderId="5" xfId="0" applyFont="1" applyBorder="1" applyProtection="1"/>
    <xf numFmtId="0" fontId="15" fillId="0" borderId="5" xfId="0" applyFont="1" applyBorder="1" applyAlignment="1" applyProtection="1">
      <alignment vertical="center"/>
    </xf>
    <xf numFmtId="9" fontId="15" fillId="0" borderId="5" xfId="0" applyNumberFormat="1" applyFont="1" applyBorder="1" applyProtection="1"/>
    <xf numFmtId="9" fontId="15" fillId="0" borderId="5" xfId="0" applyNumberFormat="1" applyFont="1" applyBorder="1" applyAlignment="1" applyProtection="1">
      <alignment horizontal="center" vertical="center"/>
    </xf>
    <xf numFmtId="9" fontId="15" fillId="0" borderId="5" xfId="0" applyNumberFormat="1" applyFont="1" applyBorder="1" applyAlignment="1" applyProtection="1">
      <alignment horizontal="left"/>
    </xf>
    <xf numFmtId="49" fontId="17" fillId="0" borderId="0" xfId="0" applyNumberFormat="1" applyFont="1" applyAlignment="1" applyProtection="1">
      <alignment horizontal="center" vertical="center"/>
    </xf>
    <xf numFmtId="0" fontId="17" fillId="0" borderId="0" xfId="0" applyFont="1" applyProtection="1"/>
    <xf numFmtId="0" fontId="17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left"/>
    </xf>
    <xf numFmtId="0" fontId="17" fillId="0" borderId="0" xfId="0" applyFont="1" applyAlignment="1" applyProtection="1"/>
    <xf numFmtId="2" fontId="3" fillId="0" borderId="0" xfId="0" applyNumberFormat="1" applyFont="1" applyFill="1" applyProtection="1"/>
    <xf numFmtId="0" fontId="8" fillId="0" borderId="0" xfId="0" applyFont="1" applyProtection="1"/>
    <xf numFmtId="1" fontId="8" fillId="2" borderId="9" xfId="0" applyNumberFormat="1" applyFont="1" applyFill="1" applyBorder="1" applyAlignment="1" applyProtection="1">
      <alignment horizontal="center"/>
    </xf>
    <xf numFmtId="0" fontId="8" fillId="2" borderId="9" xfId="0" applyFont="1" applyFill="1" applyBorder="1" applyAlignment="1" applyProtection="1">
      <alignment horizontal="center"/>
    </xf>
    <xf numFmtId="1" fontId="8" fillId="2" borderId="10" xfId="0" applyNumberFormat="1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left"/>
    </xf>
    <xf numFmtId="2" fontId="8" fillId="2" borderId="2" xfId="0" applyNumberFormat="1" applyFont="1" applyFill="1" applyBorder="1" applyAlignment="1" applyProtection="1">
      <alignment horizontal="center"/>
    </xf>
    <xf numFmtId="2" fontId="8" fillId="2" borderId="3" xfId="0" applyNumberFormat="1" applyFont="1" applyFill="1" applyBorder="1" applyAlignment="1" applyProtection="1">
      <alignment horizontal="center" vertical="center"/>
    </xf>
    <xf numFmtId="4" fontId="2" fillId="4" borderId="5" xfId="0" applyNumberFormat="1" applyFont="1" applyFill="1" applyBorder="1" applyAlignment="1" applyProtection="1">
      <alignment vertical="center"/>
    </xf>
    <xf numFmtId="0" fontId="19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167" fontId="3" fillId="0" borderId="5" xfId="0" applyNumberFormat="1" applyFont="1" applyFill="1" applyBorder="1" applyAlignment="1">
      <alignment horizontal="right" vertical="center" wrapText="1"/>
    </xf>
    <xf numFmtId="1" fontId="3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 applyProtection="1">
      <alignment horizontal="left" wrapText="1"/>
    </xf>
    <xf numFmtId="4" fontId="3" fillId="0" borderId="0" xfId="0" applyNumberFormat="1" applyFont="1" applyFill="1" applyAlignment="1" applyProtection="1">
      <alignment horizontal="left"/>
    </xf>
    <xf numFmtId="4" fontId="20" fillId="0" borderId="5" xfId="0" applyNumberFormat="1" applyFont="1" applyBorder="1" applyAlignment="1" applyProtection="1">
      <alignment horizontal="right" vertical="center"/>
    </xf>
    <xf numFmtId="4" fontId="2" fillId="5" borderId="5" xfId="0" applyNumberFormat="1" applyFont="1" applyFill="1" applyBorder="1" applyProtection="1"/>
    <xf numFmtId="2" fontId="15" fillId="4" borderId="5" xfId="0" applyNumberFormat="1" applyFont="1" applyFill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5" fillId="0" borderId="0" xfId="2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top" wrapText="1"/>
    </xf>
    <xf numFmtId="165" fontId="9" fillId="0" borderId="5" xfId="0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left"/>
    </xf>
    <xf numFmtId="0" fontId="15" fillId="4" borderId="0" xfId="0" applyFont="1" applyFill="1" applyAlignment="1" applyProtection="1">
      <alignment horizontal="left"/>
      <protection locked="0"/>
    </xf>
    <xf numFmtId="0" fontId="15" fillId="4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</xf>
    <xf numFmtId="0" fontId="2" fillId="0" borderId="0" xfId="2" applyFont="1" applyFill="1" applyBorder="1" applyAlignment="1" applyProtection="1">
      <alignment horizontal="left"/>
    </xf>
  </cellXfs>
  <cellStyles count="5">
    <cellStyle name="Comma_Конструкция1" xfId="4"/>
    <cellStyle name="Currency" xfId="1" builtinId="4"/>
    <cellStyle name="Normal" xfId="0" builtinId="0"/>
    <cellStyle name="Normal_Sheet1" xfId="2"/>
    <cellStyle name="Normal_Конструкция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390525</xdr:rowOff>
    </xdr:from>
    <xdr:to>
      <xdr:col>5</xdr:col>
      <xdr:colOff>76200</xdr:colOff>
      <xdr:row>1</xdr:row>
      <xdr:rowOff>390525</xdr:rowOff>
    </xdr:to>
    <xdr:grpSp>
      <xdr:nvGrpSpPr>
        <xdr:cNvPr id="2" name="Group 4"/>
        <xdr:cNvGrpSpPr>
          <a:grpSpLocks/>
        </xdr:cNvGrpSpPr>
      </xdr:nvGrpSpPr>
      <xdr:grpSpPr bwMode="auto">
        <a:xfrm>
          <a:off x="699247" y="390525"/>
          <a:ext cx="4598894" cy="818029"/>
          <a:chOff x="0" y="0"/>
          <a:chExt cx="6739" cy="1284"/>
        </a:xfrm>
      </xdr:grpSpPr>
      <xdr:pic>
        <xdr:nvPicPr>
          <xdr:cNvPr id="3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4665" cy="128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960" y="181"/>
            <a:ext cx="779" cy="99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0"/>
  <sheetViews>
    <sheetView tabSelected="1" topLeftCell="A372" zoomScale="85" zoomScaleNormal="85" workbookViewId="0">
      <selection activeCell="K381" sqref="K381"/>
    </sheetView>
  </sheetViews>
  <sheetFormatPr defaultRowHeight="15" x14ac:dyDescent="0.25"/>
  <cols>
    <col min="1" max="1" width="4.140625" style="1" customWidth="1"/>
    <col min="2" max="2" width="45" style="1" customWidth="1"/>
    <col min="3" max="3" width="7.140625" style="1" customWidth="1"/>
    <col min="4" max="4" width="9.85546875" style="1" bestFit="1" customWidth="1"/>
    <col min="5" max="5" width="11.85546875" style="1" customWidth="1"/>
    <col min="6" max="6" width="14.28515625" style="1" customWidth="1"/>
    <col min="7" max="7" width="17.85546875" style="1" bestFit="1" customWidth="1"/>
    <col min="8" max="8" width="12.28515625" style="1" customWidth="1"/>
    <col min="9" max="16384" width="9.140625" style="1"/>
  </cols>
  <sheetData>
    <row r="1" spans="1:23" ht="64.5" customHeight="1" x14ac:dyDescent="0.25">
      <c r="A1" s="131"/>
      <c r="B1" s="131"/>
      <c r="C1" s="131"/>
      <c r="D1" s="131"/>
      <c r="E1" s="131"/>
      <c r="F1" s="131"/>
    </row>
    <row r="2" spans="1:23" ht="64.5" customHeight="1" x14ac:dyDescent="0.25">
      <c r="A2" s="131"/>
      <c r="B2" s="131"/>
      <c r="C2" s="131"/>
      <c r="D2" s="131"/>
      <c r="E2" s="131"/>
      <c r="F2" s="131"/>
    </row>
    <row r="3" spans="1:23" ht="64.5" customHeight="1" x14ac:dyDescent="0.25">
      <c r="A3" s="136" t="s">
        <v>359</v>
      </c>
      <c r="B3" s="136"/>
      <c r="C3" s="136"/>
      <c r="D3" s="136"/>
      <c r="E3" s="136"/>
      <c r="F3" s="136"/>
    </row>
    <row r="4" spans="1:23" ht="28.5" customHeight="1" x14ac:dyDescent="0.25">
      <c r="A4" s="131" t="s">
        <v>360</v>
      </c>
      <c r="B4" s="131"/>
      <c r="C4" s="131"/>
      <c r="D4" s="131"/>
      <c r="E4" s="131"/>
      <c r="F4" s="131"/>
    </row>
    <row r="5" spans="1:23" ht="28.5" customHeight="1" x14ac:dyDescent="0.25">
      <c r="A5" s="131"/>
      <c r="B5" s="131"/>
      <c r="C5" s="131"/>
      <c r="D5" s="131"/>
      <c r="E5" s="131"/>
      <c r="F5" s="131"/>
    </row>
    <row r="6" spans="1:23" ht="28.5" customHeight="1" x14ac:dyDescent="0.25">
      <c r="A6" s="132" t="s">
        <v>0</v>
      </c>
      <c r="B6" s="132"/>
      <c r="C6" s="132"/>
      <c r="D6" s="132"/>
      <c r="E6" s="132"/>
      <c r="F6" s="132"/>
      <c r="I6" s="141"/>
      <c r="J6" s="141"/>
      <c r="K6" s="141"/>
      <c r="L6" s="141"/>
      <c r="M6" s="141"/>
      <c r="N6" s="141"/>
      <c r="O6" s="2"/>
      <c r="P6" s="2"/>
      <c r="Q6" s="2"/>
      <c r="R6" s="2"/>
      <c r="S6" s="2"/>
      <c r="T6" s="2"/>
      <c r="U6" s="2"/>
      <c r="V6" s="2"/>
      <c r="W6" s="2"/>
    </row>
    <row r="7" spans="1:23" ht="6" customHeight="1" thickBot="1" x14ac:dyDescent="0.3">
      <c r="A7" s="142"/>
      <c r="B7" s="142"/>
      <c r="C7" s="142"/>
      <c r="D7" s="142"/>
      <c r="E7" s="3"/>
      <c r="F7" s="4"/>
      <c r="O7" s="2"/>
      <c r="P7" s="2"/>
      <c r="Q7" s="5"/>
      <c r="R7" s="6"/>
      <c r="S7" s="5"/>
      <c r="T7" s="7"/>
      <c r="U7" s="2"/>
      <c r="V7" s="2"/>
      <c r="W7" s="2"/>
    </row>
    <row r="8" spans="1:23" ht="15.75" thickBot="1" x14ac:dyDescent="0.3">
      <c r="A8" s="8" t="s">
        <v>1</v>
      </c>
      <c r="B8" s="9" t="s">
        <v>2</v>
      </c>
      <c r="C8" s="9" t="s">
        <v>3</v>
      </c>
      <c r="D8" s="116" t="s">
        <v>4</v>
      </c>
      <c r="E8" s="9" t="s">
        <v>5</v>
      </c>
      <c r="F8" s="117" t="s">
        <v>6</v>
      </c>
      <c r="O8" s="2"/>
      <c r="P8" s="2"/>
      <c r="Q8" s="10"/>
      <c r="R8" s="10"/>
      <c r="S8" s="10"/>
      <c r="T8" s="10"/>
      <c r="U8" s="11"/>
      <c r="V8" s="11"/>
      <c r="W8" s="2"/>
    </row>
    <row r="9" spans="1:23" ht="15.75" thickBot="1" x14ac:dyDescent="0.3">
      <c r="A9" s="115">
        <v>1</v>
      </c>
      <c r="B9" s="113">
        <v>2</v>
      </c>
      <c r="C9" s="113">
        <v>3</v>
      </c>
      <c r="D9" s="112">
        <v>4</v>
      </c>
      <c r="E9" s="113">
        <v>5</v>
      </c>
      <c r="F9" s="114">
        <v>6</v>
      </c>
      <c r="O9" s="2"/>
      <c r="P9" s="2"/>
      <c r="Q9" s="12"/>
      <c r="R9" s="13"/>
      <c r="S9" s="14"/>
      <c r="T9" s="15"/>
      <c r="U9" s="2"/>
      <c r="V9" s="2"/>
      <c r="W9" s="2"/>
    </row>
    <row r="10" spans="1:23" x14ac:dyDescent="0.25">
      <c r="A10" s="16" t="s">
        <v>7</v>
      </c>
      <c r="B10" s="17"/>
      <c r="C10" s="17"/>
      <c r="D10" s="17"/>
      <c r="E10" s="17"/>
      <c r="F10" s="17"/>
    </row>
    <row r="11" spans="1:23" ht="14.25" customHeight="1" x14ac:dyDescent="0.25">
      <c r="A11" s="18"/>
      <c r="B11" s="19" t="s">
        <v>8</v>
      </c>
      <c r="C11" s="20"/>
      <c r="D11" s="21"/>
      <c r="E11" s="21"/>
      <c r="F11" s="18"/>
      <c r="G11" s="22"/>
    </row>
    <row r="12" spans="1:23" ht="30" x14ac:dyDescent="0.25">
      <c r="A12" s="23">
        <v>1</v>
      </c>
      <c r="B12" s="24" t="s">
        <v>9</v>
      </c>
      <c r="C12" s="25" t="s">
        <v>10</v>
      </c>
      <c r="D12" s="26">
        <v>965</v>
      </c>
      <c r="E12" s="27"/>
      <c r="F12" s="28">
        <f t="shared" ref="F12:F57" si="0">ROUND(D12*E12,2)</f>
        <v>0</v>
      </c>
    </row>
    <row r="13" spans="1:23" ht="30" x14ac:dyDescent="0.25">
      <c r="A13" s="29">
        <v>2</v>
      </c>
      <c r="B13" s="30" t="s">
        <v>11</v>
      </c>
      <c r="C13" s="20" t="s">
        <v>12</v>
      </c>
      <c r="D13" s="21">
        <v>144</v>
      </c>
      <c r="E13" s="27"/>
      <c r="F13" s="28">
        <f t="shared" si="0"/>
        <v>0</v>
      </c>
    </row>
    <row r="14" spans="1:23" x14ac:dyDescent="0.25">
      <c r="A14" s="23">
        <v>3</v>
      </c>
      <c r="B14" s="30" t="s">
        <v>13</v>
      </c>
      <c r="C14" s="20" t="s">
        <v>12</v>
      </c>
      <c r="D14" s="21">
        <v>120</v>
      </c>
      <c r="E14" s="27"/>
      <c r="F14" s="28">
        <f t="shared" si="0"/>
        <v>0</v>
      </c>
    </row>
    <row r="15" spans="1:23" x14ac:dyDescent="0.25">
      <c r="A15" s="29">
        <v>4</v>
      </c>
      <c r="B15" s="30" t="s">
        <v>14</v>
      </c>
      <c r="C15" s="20" t="s">
        <v>15</v>
      </c>
      <c r="D15" s="21">
        <v>9</v>
      </c>
      <c r="E15" s="27"/>
      <c r="F15" s="28">
        <f t="shared" si="0"/>
        <v>0</v>
      </c>
    </row>
    <row r="16" spans="1:23" ht="28.5" customHeight="1" x14ac:dyDescent="0.25">
      <c r="A16" s="23">
        <v>5</v>
      </c>
      <c r="B16" s="30" t="s">
        <v>16</v>
      </c>
      <c r="C16" s="20" t="s">
        <v>10</v>
      </c>
      <c r="D16" s="21">
        <v>56</v>
      </c>
      <c r="E16" s="27"/>
      <c r="F16" s="28">
        <f t="shared" si="0"/>
        <v>0</v>
      </c>
    </row>
    <row r="17" spans="1:7" ht="15.75" customHeight="1" x14ac:dyDescent="0.25">
      <c r="A17" s="29">
        <v>6</v>
      </c>
      <c r="B17" s="30" t="s">
        <v>17</v>
      </c>
      <c r="C17" s="20" t="s">
        <v>10</v>
      </c>
      <c r="D17" s="21">
        <v>375</v>
      </c>
      <c r="E17" s="27"/>
      <c r="F17" s="28">
        <f t="shared" si="0"/>
        <v>0</v>
      </c>
    </row>
    <row r="18" spans="1:7" ht="27" customHeight="1" x14ac:dyDescent="0.25">
      <c r="A18" s="23">
        <v>7</v>
      </c>
      <c r="B18" s="30" t="s">
        <v>18</v>
      </c>
      <c r="C18" s="20" t="s">
        <v>15</v>
      </c>
      <c r="D18" s="21">
        <v>4</v>
      </c>
      <c r="E18" s="27"/>
      <c r="F18" s="28">
        <f t="shared" si="0"/>
        <v>0</v>
      </c>
    </row>
    <row r="19" spans="1:7" ht="26.25" customHeight="1" x14ac:dyDescent="0.25">
      <c r="A19" s="29">
        <v>8</v>
      </c>
      <c r="B19" s="30" t="s">
        <v>19</v>
      </c>
      <c r="C19" s="20" t="s">
        <v>12</v>
      </c>
      <c r="D19" s="21">
        <v>300</v>
      </c>
      <c r="E19" s="27"/>
      <c r="F19" s="28">
        <f t="shared" si="0"/>
        <v>0</v>
      </c>
    </row>
    <row r="20" spans="1:7" x14ac:dyDescent="0.25">
      <c r="A20" s="18"/>
      <c r="B20" s="31" t="s">
        <v>20</v>
      </c>
      <c r="C20" s="20"/>
      <c r="D20" s="21"/>
      <c r="E20" s="35"/>
      <c r="F20" s="28"/>
      <c r="G20" s="22"/>
    </row>
    <row r="21" spans="1:7" x14ac:dyDescent="0.25">
      <c r="A21" s="23">
        <v>9</v>
      </c>
      <c r="B21" s="30" t="s">
        <v>21</v>
      </c>
      <c r="C21" s="20" t="s">
        <v>10</v>
      </c>
      <c r="D21" s="21">
        <v>1500</v>
      </c>
      <c r="E21" s="27"/>
      <c r="F21" s="28">
        <f t="shared" si="0"/>
        <v>0</v>
      </c>
    </row>
    <row r="22" spans="1:7" ht="15" customHeight="1" x14ac:dyDescent="0.25">
      <c r="A22" s="29">
        <v>10</v>
      </c>
      <c r="B22" s="30" t="s">
        <v>22</v>
      </c>
      <c r="C22" s="20" t="s">
        <v>12</v>
      </c>
      <c r="D22" s="21">
        <v>135</v>
      </c>
      <c r="E22" s="27"/>
      <c r="F22" s="28">
        <f t="shared" si="0"/>
        <v>0</v>
      </c>
    </row>
    <row r="23" spans="1:7" ht="15" customHeight="1" x14ac:dyDescent="0.25">
      <c r="A23" s="23">
        <v>11</v>
      </c>
      <c r="B23" s="30" t="s">
        <v>23</v>
      </c>
      <c r="C23" s="20" t="s">
        <v>12</v>
      </c>
      <c r="D23" s="21">
        <v>15</v>
      </c>
      <c r="E23" s="27"/>
      <c r="F23" s="28">
        <f t="shared" si="0"/>
        <v>0</v>
      </c>
    </row>
    <row r="24" spans="1:7" ht="14.25" customHeight="1" x14ac:dyDescent="0.25">
      <c r="A24" s="29">
        <v>12</v>
      </c>
      <c r="B24" s="30" t="s">
        <v>24</v>
      </c>
      <c r="C24" s="20" t="s">
        <v>10</v>
      </c>
      <c r="D24" s="21">
        <v>1014</v>
      </c>
      <c r="E24" s="27"/>
      <c r="F24" s="28">
        <f t="shared" si="0"/>
        <v>0</v>
      </c>
    </row>
    <row r="25" spans="1:7" x14ac:dyDescent="0.25">
      <c r="A25" s="23">
        <v>13</v>
      </c>
      <c r="B25" s="30" t="s">
        <v>25</v>
      </c>
      <c r="C25" s="20" t="s">
        <v>15</v>
      </c>
      <c r="D25" s="21">
        <v>1</v>
      </c>
      <c r="E25" s="27"/>
      <c r="F25" s="28">
        <f t="shared" si="0"/>
        <v>0</v>
      </c>
    </row>
    <row r="26" spans="1:7" ht="30" x14ac:dyDescent="0.25">
      <c r="A26" s="29">
        <v>14</v>
      </c>
      <c r="B26" s="30" t="s">
        <v>26</v>
      </c>
      <c r="C26" s="20" t="s">
        <v>10</v>
      </c>
      <c r="D26" s="21">
        <v>1368</v>
      </c>
      <c r="E26" s="27"/>
      <c r="F26" s="28">
        <f t="shared" si="0"/>
        <v>0</v>
      </c>
    </row>
    <row r="27" spans="1:7" ht="30" x14ac:dyDescent="0.25">
      <c r="A27" s="23">
        <v>15</v>
      </c>
      <c r="B27" s="30" t="s">
        <v>27</v>
      </c>
      <c r="C27" s="20" t="s">
        <v>10</v>
      </c>
      <c r="D27" s="21">
        <v>500</v>
      </c>
      <c r="E27" s="27"/>
      <c r="F27" s="28">
        <f t="shared" si="0"/>
        <v>0</v>
      </c>
    </row>
    <row r="28" spans="1:7" ht="30" x14ac:dyDescent="0.25">
      <c r="A28" s="29">
        <v>16</v>
      </c>
      <c r="B28" s="30" t="s">
        <v>28</v>
      </c>
      <c r="C28" s="20" t="s">
        <v>10</v>
      </c>
      <c r="D28" s="21">
        <v>2100</v>
      </c>
      <c r="E28" s="27"/>
      <c r="F28" s="28">
        <f t="shared" si="0"/>
        <v>0</v>
      </c>
    </row>
    <row r="29" spans="1:7" ht="30" x14ac:dyDescent="0.25">
      <c r="A29" s="23">
        <v>17</v>
      </c>
      <c r="B29" s="30" t="s">
        <v>29</v>
      </c>
      <c r="C29" s="20" t="s">
        <v>10</v>
      </c>
      <c r="D29" s="21">
        <v>58.4</v>
      </c>
      <c r="E29" s="27"/>
      <c r="F29" s="28">
        <f t="shared" si="0"/>
        <v>0</v>
      </c>
    </row>
    <row r="30" spans="1:7" x14ac:dyDescent="0.25">
      <c r="A30" s="29"/>
      <c r="B30" s="31" t="s">
        <v>30</v>
      </c>
      <c r="C30" s="20"/>
      <c r="D30" s="21"/>
      <c r="E30" s="35"/>
      <c r="F30" s="28"/>
      <c r="G30" s="22"/>
    </row>
    <row r="31" spans="1:7" ht="30" x14ac:dyDescent="0.25">
      <c r="A31" s="23">
        <v>18</v>
      </c>
      <c r="B31" s="30" t="s">
        <v>31</v>
      </c>
      <c r="C31" s="20" t="s">
        <v>15</v>
      </c>
      <c r="D31" s="21">
        <v>32</v>
      </c>
      <c r="E31" s="27"/>
      <c r="F31" s="28">
        <f t="shared" si="0"/>
        <v>0</v>
      </c>
    </row>
    <row r="32" spans="1:7" ht="30" x14ac:dyDescent="0.25">
      <c r="A32" s="29">
        <v>19</v>
      </c>
      <c r="B32" s="30" t="s">
        <v>32</v>
      </c>
      <c r="C32" s="20" t="s">
        <v>15</v>
      </c>
      <c r="D32" s="21">
        <v>3</v>
      </c>
      <c r="E32" s="27"/>
      <c r="F32" s="28">
        <f t="shared" si="0"/>
        <v>0</v>
      </c>
    </row>
    <row r="33" spans="1:7" ht="30" x14ac:dyDescent="0.25">
      <c r="A33" s="23">
        <v>20</v>
      </c>
      <c r="B33" s="30" t="s">
        <v>33</v>
      </c>
      <c r="C33" s="20" t="s">
        <v>10</v>
      </c>
      <c r="D33" s="21">
        <v>25.4</v>
      </c>
      <c r="E33" s="27"/>
      <c r="F33" s="28">
        <f t="shared" si="0"/>
        <v>0</v>
      </c>
    </row>
    <row r="34" spans="1:7" ht="30" x14ac:dyDescent="0.25">
      <c r="A34" s="29">
        <v>21</v>
      </c>
      <c r="B34" s="30" t="s">
        <v>34</v>
      </c>
      <c r="C34" s="20" t="s">
        <v>15</v>
      </c>
      <c r="D34" s="21">
        <v>1</v>
      </c>
      <c r="E34" s="27"/>
      <c r="F34" s="28">
        <f t="shared" si="0"/>
        <v>0</v>
      </c>
    </row>
    <row r="35" spans="1:7" ht="30" x14ac:dyDescent="0.25">
      <c r="A35" s="23">
        <v>22</v>
      </c>
      <c r="B35" s="30" t="s">
        <v>35</v>
      </c>
      <c r="C35" s="20" t="s">
        <v>15</v>
      </c>
      <c r="D35" s="21">
        <v>1</v>
      </c>
      <c r="E35" s="27"/>
      <c r="F35" s="28">
        <f t="shared" si="0"/>
        <v>0</v>
      </c>
    </row>
    <row r="36" spans="1:7" x14ac:dyDescent="0.25">
      <c r="A36" s="23"/>
      <c r="B36" s="31" t="s">
        <v>36</v>
      </c>
      <c r="C36" s="20"/>
      <c r="D36" s="21"/>
      <c r="E36" s="35"/>
      <c r="F36" s="28"/>
      <c r="G36" s="22"/>
    </row>
    <row r="37" spans="1:7" x14ac:dyDescent="0.25">
      <c r="A37" s="23"/>
      <c r="B37" s="31" t="s">
        <v>37</v>
      </c>
      <c r="C37" s="20"/>
      <c r="D37" s="21"/>
      <c r="E37" s="35"/>
      <c r="F37" s="28"/>
    </row>
    <row r="38" spans="1:7" ht="15.75" customHeight="1" x14ac:dyDescent="0.25">
      <c r="A38" s="20">
        <v>23</v>
      </c>
      <c r="B38" s="30" t="s">
        <v>38</v>
      </c>
      <c r="C38" s="20" t="s">
        <v>15</v>
      </c>
      <c r="D38" s="21">
        <v>1</v>
      </c>
      <c r="E38" s="27"/>
      <c r="F38" s="28">
        <f t="shared" si="0"/>
        <v>0</v>
      </c>
    </row>
    <row r="39" spans="1:7" ht="18" customHeight="1" x14ac:dyDescent="0.25">
      <c r="A39" s="29">
        <v>24</v>
      </c>
      <c r="B39" s="30" t="s">
        <v>39</v>
      </c>
      <c r="C39" s="20" t="s">
        <v>15</v>
      </c>
      <c r="D39" s="21">
        <v>2</v>
      </c>
      <c r="E39" s="27"/>
      <c r="F39" s="28">
        <f t="shared" si="0"/>
        <v>0</v>
      </c>
    </row>
    <row r="40" spans="1:7" x14ac:dyDescent="0.25">
      <c r="A40" s="20">
        <v>25</v>
      </c>
      <c r="B40" s="30" t="s">
        <v>40</v>
      </c>
      <c r="C40" s="20" t="s">
        <v>15</v>
      </c>
      <c r="D40" s="21">
        <v>1</v>
      </c>
      <c r="E40" s="27"/>
      <c r="F40" s="28">
        <f t="shared" si="0"/>
        <v>0</v>
      </c>
    </row>
    <row r="41" spans="1:7" x14ac:dyDescent="0.25">
      <c r="A41" s="29">
        <v>26</v>
      </c>
      <c r="B41" s="30" t="s">
        <v>41</v>
      </c>
      <c r="C41" s="20" t="s">
        <v>15</v>
      </c>
      <c r="D41" s="21">
        <v>1</v>
      </c>
      <c r="E41" s="27"/>
      <c r="F41" s="28">
        <f t="shared" si="0"/>
        <v>0</v>
      </c>
    </row>
    <row r="42" spans="1:7" x14ac:dyDescent="0.25">
      <c r="A42" s="20">
        <v>27</v>
      </c>
      <c r="B42" s="30" t="s">
        <v>42</v>
      </c>
      <c r="C42" s="20" t="s">
        <v>12</v>
      </c>
      <c r="D42" s="21">
        <v>8</v>
      </c>
      <c r="E42" s="27"/>
      <c r="F42" s="28">
        <f t="shared" si="0"/>
        <v>0</v>
      </c>
    </row>
    <row r="43" spans="1:7" x14ac:dyDescent="0.25">
      <c r="A43" s="29">
        <v>28</v>
      </c>
      <c r="B43" s="30" t="s">
        <v>43</v>
      </c>
      <c r="C43" s="20" t="s">
        <v>15</v>
      </c>
      <c r="D43" s="21">
        <v>2</v>
      </c>
      <c r="E43" s="27"/>
      <c r="F43" s="28">
        <f t="shared" si="0"/>
        <v>0</v>
      </c>
    </row>
    <row r="44" spans="1:7" x14ac:dyDescent="0.25">
      <c r="A44" s="20">
        <v>29</v>
      </c>
      <c r="B44" s="30" t="s">
        <v>44</v>
      </c>
      <c r="C44" s="20" t="s">
        <v>15</v>
      </c>
      <c r="D44" s="21">
        <v>1</v>
      </c>
      <c r="E44" s="27"/>
      <c r="F44" s="28">
        <f t="shared" si="0"/>
        <v>0</v>
      </c>
    </row>
    <row r="45" spans="1:7" ht="49.5" customHeight="1" x14ac:dyDescent="0.25">
      <c r="A45" s="29">
        <v>30</v>
      </c>
      <c r="B45" s="30" t="s">
        <v>45</v>
      </c>
      <c r="C45" s="20" t="s">
        <v>15</v>
      </c>
      <c r="D45" s="21">
        <v>40</v>
      </c>
      <c r="E45" s="27"/>
      <c r="F45" s="28">
        <f t="shared" si="0"/>
        <v>0</v>
      </c>
    </row>
    <row r="46" spans="1:7" ht="49.5" customHeight="1" x14ac:dyDescent="0.25">
      <c r="A46" s="20">
        <v>31</v>
      </c>
      <c r="B46" s="30" t="s">
        <v>46</v>
      </c>
      <c r="C46" s="20" t="s">
        <v>15</v>
      </c>
      <c r="D46" s="21">
        <v>20</v>
      </c>
      <c r="E46" s="27"/>
      <c r="F46" s="28">
        <f t="shared" si="0"/>
        <v>0</v>
      </c>
    </row>
    <row r="47" spans="1:7" ht="15" customHeight="1" x14ac:dyDescent="0.25">
      <c r="A47" s="29">
        <v>32</v>
      </c>
      <c r="B47" s="30" t="s">
        <v>47</v>
      </c>
      <c r="C47" s="20" t="s">
        <v>15</v>
      </c>
      <c r="D47" s="21">
        <v>14</v>
      </c>
      <c r="E47" s="27"/>
      <c r="F47" s="28">
        <f t="shared" si="0"/>
        <v>0</v>
      </c>
    </row>
    <row r="48" spans="1:7" ht="15.75" customHeight="1" x14ac:dyDescent="0.25">
      <c r="A48" s="20">
        <v>33</v>
      </c>
      <c r="B48" s="30" t="s">
        <v>48</v>
      </c>
      <c r="C48" s="20" t="s">
        <v>15</v>
      </c>
      <c r="D48" s="21">
        <v>28</v>
      </c>
      <c r="E48" s="27"/>
      <c r="F48" s="28">
        <f t="shared" si="0"/>
        <v>0</v>
      </c>
    </row>
    <row r="49" spans="1:7" x14ac:dyDescent="0.25">
      <c r="A49" s="29">
        <v>34</v>
      </c>
      <c r="B49" s="30" t="s">
        <v>49</v>
      </c>
      <c r="C49" s="20" t="s">
        <v>15</v>
      </c>
      <c r="D49" s="21">
        <v>12</v>
      </c>
      <c r="E49" s="27"/>
      <c r="F49" s="28">
        <f t="shared" si="0"/>
        <v>0</v>
      </c>
    </row>
    <row r="50" spans="1:7" x14ac:dyDescent="0.25">
      <c r="A50" s="20">
        <v>35</v>
      </c>
      <c r="B50" s="30" t="s">
        <v>50</v>
      </c>
      <c r="C50" s="20" t="s">
        <v>15</v>
      </c>
      <c r="D50" s="21">
        <v>8</v>
      </c>
      <c r="E50" s="27"/>
      <c r="F50" s="28">
        <f t="shared" si="0"/>
        <v>0</v>
      </c>
    </row>
    <row r="51" spans="1:7" x14ac:dyDescent="0.25">
      <c r="A51" s="29">
        <v>36</v>
      </c>
      <c r="B51" s="30" t="s">
        <v>51</v>
      </c>
      <c r="C51" s="20" t="s">
        <v>15</v>
      </c>
      <c r="D51" s="21">
        <v>77</v>
      </c>
      <c r="E51" s="27"/>
      <c r="F51" s="28">
        <f t="shared" si="0"/>
        <v>0</v>
      </c>
    </row>
    <row r="52" spans="1:7" x14ac:dyDescent="0.25">
      <c r="A52" s="20">
        <v>37</v>
      </c>
      <c r="B52" s="30" t="s">
        <v>52</v>
      </c>
      <c r="C52" s="20" t="s">
        <v>15</v>
      </c>
      <c r="D52" s="21">
        <v>2</v>
      </c>
      <c r="E52" s="27"/>
      <c r="F52" s="28">
        <f t="shared" si="0"/>
        <v>0</v>
      </c>
    </row>
    <row r="53" spans="1:7" x14ac:dyDescent="0.25">
      <c r="A53" s="29">
        <v>38</v>
      </c>
      <c r="B53" s="30" t="s">
        <v>53</v>
      </c>
      <c r="C53" s="20" t="s">
        <v>15</v>
      </c>
      <c r="D53" s="21">
        <v>2</v>
      </c>
      <c r="E53" s="27"/>
      <c r="F53" s="28">
        <f t="shared" si="0"/>
        <v>0</v>
      </c>
    </row>
    <row r="54" spans="1:7" x14ac:dyDescent="0.25">
      <c r="A54" s="29"/>
      <c r="B54" s="31" t="s">
        <v>54</v>
      </c>
      <c r="C54" s="20"/>
      <c r="D54" s="21"/>
      <c r="E54" s="35"/>
      <c r="F54" s="28"/>
      <c r="G54" s="22"/>
    </row>
    <row r="55" spans="1:7" ht="15.75" customHeight="1" x14ac:dyDescent="0.25">
      <c r="A55" s="29">
        <v>39</v>
      </c>
      <c r="B55" s="30" t="s">
        <v>55</v>
      </c>
      <c r="C55" s="20" t="s">
        <v>15</v>
      </c>
      <c r="D55" s="21">
        <v>50</v>
      </c>
      <c r="E55" s="27"/>
      <c r="F55" s="28">
        <f t="shared" si="0"/>
        <v>0</v>
      </c>
    </row>
    <row r="56" spans="1:7" x14ac:dyDescent="0.25">
      <c r="A56" s="29">
        <v>40</v>
      </c>
      <c r="B56" s="30" t="s">
        <v>56</v>
      </c>
      <c r="C56" s="20" t="s">
        <v>10</v>
      </c>
      <c r="D56" s="21">
        <v>250</v>
      </c>
      <c r="E56" s="27"/>
      <c r="F56" s="28">
        <f t="shared" si="0"/>
        <v>0</v>
      </c>
    </row>
    <row r="57" spans="1:7" ht="15" customHeight="1" x14ac:dyDescent="0.25">
      <c r="A57" s="29">
        <v>41</v>
      </c>
      <c r="B57" s="30" t="s">
        <v>57</v>
      </c>
      <c r="C57" s="20" t="s">
        <v>15</v>
      </c>
      <c r="D57" s="21">
        <v>20</v>
      </c>
      <c r="E57" s="27"/>
      <c r="F57" s="28">
        <f t="shared" si="0"/>
        <v>0</v>
      </c>
    </row>
    <row r="58" spans="1:7" x14ac:dyDescent="0.25">
      <c r="A58" s="32"/>
      <c r="B58" s="33" t="s">
        <v>367</v>
      </c>
      <c r="C58" s="33"/>
      <c r="D58" s="33"/>
      <c r="E58" s="35"/>
      <c r="F58" s="127">
        <f>SUM(F12:F57)</f>
        <v>0</v>
      </c>
    </row>
    <row r="59" spans="1:7" ht="27" customHeight="1" x14ac:dyDescent="0.25">
      <c r="A59" s="34" t="s">
        <v>58</v>
      </c>
      <c r="B59" s="35"/>
      <c r="C59" s="35"/>
      <c r="D59" s="35"/>
      <c r="E59" s="35"/>
      <c r="F59" s="36"/>
    </row>
    <row r="60" spans="1:7" x14ac:dyDescent="0.25">
      <c r="A60" s="23">
        <v>1</v>
      </c>
      <c r="B60" s="37" t="s">
        <v>59</v>
      </c>
      <c r="C60" s="38" t="s">
        <v>60</v>
      </c>
      <c r="D60" s="39">
        <v>620</v>
      </c>
      <c r="E60" s="40"/>
      <c r="F60" s="28">
        <f t="shared" ref="F60:F68" si="1">ROUND(D60*E60,2)</f>
        <v>0</v>
      </c>
    </row>
    <row r="61" spans="1:7" x14ac:dyDescent="0.25">
      <c r="A61" s="23">
        <v>2</v>
      </c>
      <c r="B61" s="37" t="s">
        <v>61</v>
      </c>
      <c r="C61" s="38" t="s">
        <v>60</v>
      </c>
      <c r="D61" s="39">
        <v>48</v>
      </c>
      <c r="E61" s="40"/>
      <c r="F61" s="28">
        <f t="shared" si="1"/>
        <v>0</v>
      </c>
    </row>
    <row r="62" spans="1:7" x14ac:dyDescent="0.25">
      <c r="A62" s="23">
        <v>3</v>
      </c>
      <c r="B62" s="37" t="s">
        <v>62</v>
      </c>
      <c r="C62" s="38" t="s">
        <v>60</v>
      </c>
      <c r="D62" s="39">
        <v>2090</v>
      </c>
      <c r="E62" s="40"/>
      <c r="F62" s="28">
        <f t="shared" si="1"/>
        <v>0</v>
      </c>
    </row>
    <row r="63" spans="1:7" x14ac:dyDescent="0.25">
      <c r="A63" s="23">
        <v>4</v>
      </c>
      <c r="B63" s="37" t="s">
        <v>63</v>
      </c>
      <c r="C63" s="38" t="s">
        <v>60</v>
      </c>
      <c r="D63" s="39">
        <v>185</v>
      </c>
      <c r="E63" s="40"/>
      <c r="F63" s="28">
        <f t="shared" si="1"/>
        <v>0</v>
      </c>
    </row>
    <row r="64" spans="1:7" x14ac:dyDescent="0.25">
      <c r="A64" s="23">
        <v>5</v>
      </c>
      <c r="B64" s="37" t="s">
        <v>64</v>
      </c>
      <c r="C64" s="38" t="s">
        <v>10</v>
      </c>
      <c r="D64" s="39">
        <v>930</v>
      </c>
      <c r="E64" s="40"/>
      <c r="F64" s="28">
        <f t="shared" si="1"/>
        <v>0</v>
      </c>
    </row>
    <row r="65" spans="1:8" x14ac:dyDescent="0.25">
      <c r="A65" s="23">
        <v>6</v>
      </c>
      <c r="B65" s="37" t="s">
        <v>65</v>
      </c>
      <c r="C65" s="38" t="s">
        <v>10</v>
      </c>
      <c r="D65" s="39">
        <v>2320</v>
      </c>
      <c r="E65" s="40"/>
      <c r="F65" s="28">
        <f t="shared" si="1"/>
        <v>0</v>
      </c>
    </row>
    <row r="66" spans="1:8" x14ac:dyDescent="0.25">
      <c r="A66" s="23">
        <v>7</v>
      </c>
      <c r="B66" s="37" t="s">
        <v>66</v>
      </c>
      <c r="C66" s="38" t="s">
        <v>10</v>
      </c>
      <c r="D66" s="39">
        <v>3180</v>
      </c>
      <c r="E66" s="40"/>
      <c r="F66" s="28">
        <f t="shared" si="1"/>
        <v>0</v>
      </c>
    </row>
    <row r="67" spans="1:8" x14ac:dyDescent="0.25">
      <c r="A67" s="23">
        <v>8</v>
      </c>
      <c r="B67" s="37" t="s">
        <v>67</v>
      </c>
      <c r="C67" s="38" t="s">
        <v>68</v>
      </c>
      <c r="D67" s="39">
        <v>66405</v>
      </c>
      <c r="E67" s="40"/>
      <c r="F67" s="28">
        <f t="shared" si="1"/>
        <v>0</v>
      </c>
    </row>
    <row r="68" spans="1:8" x14ac:dyDescent="0.25">
      <c r="A68" s="23">
        <v>9</v>
      </c>
      <c r="B68" s="37" t="s">
        <v>69</v>
      </c>
      <c r="C68" s="38" t="s">
        <v>68</v>
      </c>
      <c r="D68" s="39">
        <v>5488</v>
      </c>
      <c r="E68" s="40"/>
      <c r="F68" s="28">
        <f t="shared" si="1"/>
        <v>0</v>
      </c>
    </row>
    <row r="69" spans="1:8" x14ac:dyDescent="0.25">
      <c r="A69" s="32"/>
      <c r="B69" s="33" t="s">
        <v>368</v>
      </c>
      <c r="C69" s="33"/>
      <c r="D69" s="33"/>
      <c r="E69" s="35"/>
      <c r="F69" s="127">
        <f>SUM(F60:F68)</f>
        <v>0</v>
      </c>
    </row>
    <row r="70" spans="1:8" ht="32.25" customHeight="1" x14ac:dyDescent="0.25">
      <c r="A70" s="34" t="s">
        <v>70</v>
      </c>
      <c r="B70" s="41"/>
      <c r="C70" s="41"/>
      <c r="D70" s="41"/>
      <c r="E70" s="35"/>
      <c r="F70" s="42"/>
    </row>
    <row r="71" spans="1:8" x14ac:dyDescent="0.25">
      <c r="A71" s="130" t="s">
        <v>71</v>
      </c>
      <c r="B71" s="130"/>
      <c r="C71" s="130"/>
      <c r="D71" s="130"/>
      <c r="E71" s="35"/>
      <c r="F71" s="43"/>
    </row>
    <row r="72" spans="1:8" ht="30" x14ac:dyDescent="0.25">
      <c r="A72" s="25">
        <v>1</v>
      </c>
      <c r="B72" s="24" t="s">
        <v>72</v>
      </c>
      <c r="C72" s="25" t="s">
        <v>73</v>
      </c>
      <c r="D72" s="44">
        <v>1</v>
      </c>
      <c r="E72" s="27"/>
      <c r="F72" s="28">
        <f t="shared" ref="F72:F134" si="2">ROUND(D72*E72,2)</f>
        <v>0</v>
      </c>
    </row>
    <row r="73" spans="1:8" ht="30" x14ac:dyDescent="0.25">
      <c r="A73" s="25">
        <f>A72+1</f>
        <v>2</v>
      </c>
      <c r="B73" s="24" t="s">
        <v>74</v>
      </c>
      <c r="C73" s="25" t="s">
        <v>73</v>
      </c>
      <c r="D73" s="44">
        <v>1</v>
      </c>
      <c r="E73" s="27"/>
      <c r="F73" s="28">
        <f t="shared" si="2"/>
        <v>0</v>
      </c>
      <c r="G73" s="45"/>
      <c r="H73" s="46"/>
    </row>
    <row r="74" spans="1:8" x14ac:dyDescent="0.25">
      <c r="A74" s="130" t="s">
        <v>75</v>
      </c>
      <c r="B74" s="130"/>
      <c r="C74" s="130"/>
      <c r="D74" s="130"/>
      <c r="E74" s="118"/>
      <c r="F74" s="28"/>
    </row>
    <row r="75" spans="1:8" ht="45" x14ac:dyDescent="0.25">
      <c r="A75" s="25">
        <v>1</v>
      </c>
      <c r="B75" s="24" t="s">
        <v>76</v>
      </c>
      <c r="C75" s="25" t="s">
        <v>73</v>
      </c>
      <c r="D75" s="44">
        <v>16</v>
      </c>
      <c r="E75" s="27"/>
      <c r="F75" s="28">
        <f t="shared" si="2"/>
        <v>0</v>
      </c>
    </row>
    <row r="76" spans="1:8" ht="45" x14ac:dyDescent="0.25">
      <c r="A76" s="25">
        <f>A75+1</f>
        <v>2</v>
      </c>
      <c r="B76" s="24" t="s">
        <v>77</v>
      </c>
      <c r="C76" s="25" t="s">
        <v>73</v>
      </c>
      <c r="D76" s="44">
        <v>256</v>
      </c>
      <c r="E76" s="27"/>
      <c r="F76" s="28">
        <f t="shared" si="2"/>
        <v>0</v>
      </c>
    </row>
    <row r="77" spans="1:8" ht="45" x14ac:dyDescent="0.25">
      <c r="A77" s="25">
        <f t="shared" ref="A77:A84" si="3">A76+1</f>
        <v>3</v>
      </c>
      <c r="B77" s="24" t="s">
        <v>78</v>
      </c>
      <c r="C77" s="25" t="s">
        <v>73</v>
      </c>
      <c r="D77" s="44">
        <v>17</v>
      </c>
      <c r="E77" s="27"/>
      <c r="F77" s="28">
        <f t="shared" si="2"/>
        <v>0</v>
      </c>
    </row>
    <row r="78" spans="1:8" ht="45" x14ac:dyDescent="0.25">
      <c r="A78" s="25">
        <f t="shared" si="3"/>
        <v>4</v>
      </c>
      <c r="B78" s="24" t="s">
        <v>79</v>
      </c>
      <c r="C78" s="25" t="s">
        <v>73</v>
      </c>
      <c r="D78" s="44">
        <v>4</v>
      </c>
      <c r="E78" s="27"/>
      <c r="F78" s="28">
        <f t="shared" si="2"/>
        <v>0</v>
      </c>
    </row>
    <row r="79" spans="1:8" ht="60" x14ac:dyDescent="0.25">
      <c r="A79" s="25">
        <f t="shared" si="3"/>
        <v>5</v>
      </c>
      <c r="B79" s="24" t="s">
        <v>80</v>
      </c>
      <c r="C79" s="25" t="s">
        <v>73</v>
      </c>
      <c r="D79" s="44">
        <v>56</v>
      </c>
      <c r="E79" s="27"/>
      <c r="F79" s="28">
        <f t="shared" si="2"/>
        <v>0</v>
      </c>
    </row>
    <row r="80" spans="1:8" ht="60" x14ac:dyDescent="0.25">
      <c r="A80" s="25">
        <f t="shared" si="3"/>
        <v>6</v>
      </c>
      <c r="B80" s="24" t="s">
        <v>81</v>
      </c>
      <c r="C80" s="25" t="s">
        <v>73</v>
      </c>
      <c r="D80" s="44">
        <v>2</v>
      </c>
      <c r="E80" s="27"/>
      <c r="F80" s="28">
        <f t="shared" si="2"/>
        <v>0</v>
      </c>
    </row>
    <row r="81" spans="1:6" ht="49.5" customHeight="1" x14ac:dyDescent="0.25">
      <c r="A81" s="25">
        <f t="shared" si="3"/>
        <v>7</v>
      </c>
      <c r="B81" s="24" t="s">
        <v>82</v>
      </c>
      <c r="C81" s="25" t="s">
        <v>73</v>
      </c>
      <c r="D81" s="44">
        <v>3</v>
      </c>
      <c r="E81" s="27"/>
      <c r="F81" s="28">
        <f t="shared" si="2"/>
        <v>0</v>
      </c>
    </row>
    <row r="82" spans="1:6" ht="49.5" customHeight="1" x14ac:dyDescent="0.25">
      <c r="A82" s="25">
        <f t="shared" si="3"/>
        <v>8</v>
      </c>
      <c r="B82" s="24" t="s">
        <v>83</v>
      </c>
      <c r="C82" s="25" t="s">
        <v>73</v>
      </c>
      <c r="D82" s="44">
        <v>2</v>
      </c>
      <c r="E82" s="27"/>
      <c r="F82" s="28">
        <f t="shared" si="2"/>
        <v>0</v>
      </c>
    </row>
    <row r="83" spans="1:6" ht="49.5" customHeight="1" x14ac:dyDescent="0.25">
      <c r="A83" s="25">
        <f t="shared" si="3"/>
        <v>9</v>
      </c>
      <c r="B83" s="24" t="s">
        <v>84</v>
      </c>
      <c r="C83" s="25" t="s">
        <v>85</v>
      </c>
      <c r="D83" s="44">
        <v>172</v>
      </c>
      <c r="E83" s="27"/>
      <c r="F83" s="28">
        <f t="shared" si="2"/>
        <v>0</v>
      </c>
    </row>
    <row r="84" spans="1:6" ht="36.75" customHeight="1" x14ac:dyDescent="0.25">
      <c r="A84" s="25">
        <f t="shared" si="3"/>
        <v>10</v>
      </c>
      <c r="B84" s="24" t="s">
        <v>86</v>
      </c>
      <c r="C84" s="25" t="s">
        <v>73</v>
      </c>
      <c r="D84" s="44">
        <v>116</v>
      </c>
      <c r="E84" s="27"/>
      <c r="F84" s="28">
        <f t="shared" si="2"/>
        <v>0</v>
      </c>
    </row>
    <row r="85" spans="1:6" x14ac:dyDescent="0.25">
      <c r="A85" s="130" t="s">
        <v>87</v>
      </c>
      <c r="B85" s="130"/>
      <c r="C85" s="130"/>
      <c r="D85" s="130"/>
      <c r="E85" s="35"/>
      <c r="F85" s="28"/>
    </row>
    <row r="86" spans="1:6" ht="30" x14ac:dyDescent="0.25">
      <c r="A86" s="25">
        <v>1</v>
      </c>
      <c r="B86" s="24" t="s">
        <v>88</v>
      </c>
      <c r="C86" s="25" t="s">
        <v>73</v>
      </c>
      <c r="D86" s="44">
        <v>28</v>
      </c>
      <c r="E86" s="27"/>
      <c r="F86" s="28">
        <f t="shared" si="2"/>
        <v>0</v>
      </c>
    </row>
    <row r="87" spans="1:6" ht="30" x14ac:dyDescent="0.25">
      <c r="A87" s="25">
        <f>+A86+1</f>
        <v>2</v>
      </c>
      <c r="B87" s="24" t="s">
        <v>89</v>
      </c>
      <c r="C87" s="25" t="s">
        <v>73</v>
      </c>
      <c r="D87" s="44">
        <v>6</v>
      </c>
      <c r="E87" s="27"/>
      <c r="F87" s="28">
        <f t="shared" si="2"/>
        <v>0</v>
      </c>
    </row>
    <row r="88" spans="1:6" ht="30" x14ac:dyDescent="0.25">
      <c r="A88" s="25">
        <f t="shared" ref="A88:A98" si="4">+A87+1</f>
        <v>3</v>
      </c>
      <c r="B88" s="24" t="s">
        <v>90</v>
      </c>
      <c r="C88" s="25" t="s">
        <v>73</v>
      </c>
      <c r="D88" s="44">
        <v>6</v>
      </c>
      <c r="E88" s="27"/>
      <c r="F88" s="28">
        <f t="shared" si="2"/>
        <v>0</v>
      </c>
    </row>
    <row r="89" spans="1:6" ht="45" x14ac:dyDescent="0.25">
      <c r="A89" s="25">
        <f t="shared" si="4"/>
        <v>4</v>
      </c>
      <c r="B89" s="24" t="s">
        <v>91</v>
      </c>
      <c r="C89" s="25" t="s">
        <v>73</v>
      </c>
      <c r="D89" s="44">
        <v>22</v>
      </c>
      <c r="E89" s="27"/>
      <c r="F89" s="28">
        <f t="shared" si="2"/>
        <v>0</v>
      </c>
    </row>
    <row r="90" spans="1:6" ht="45" x14ac:dyDescent="0.25">
      <c r="A90" s="25">
        <f t="shared" si="4"/>
        <v>5</v>
      </c>
      <c r="B90" s="24" t="s">
        <v>92</v>
      </c>
      <c r="C90" s="25" t="s">
        <v>73</v>
      </c>
      <c r="D90" s="44">
        <v>13</v>
      </c>
      <c r="E90" s="27"/>
      <c r="F90" s="28">
        <f t="shared" si="2"/>
        <v>0</v>
      </c>
    </row>
    <row r="91" spans="1:6" ht="30" x14ac:dyDescent="0.25">
      <c r="A91" s="25">
        <f t="shared" si="4"/>
        <v>6</v>
      </c>
      <c r="B91" s="24" t="s">
        <v>93</v>
      </c>
      <c r="C91" s="25" t="s">
        <v>73</v>
      </c>
      <c r="D91" s="44">
        <v>44</v>
      </c>
      <c r="E91" s="27"/>
      <c r="F91" s="28">
        <f t="shared" si="2"/>
        <v>0</v>
      </c>
    </row>
    <row r="92" spans="1:6" ht="30" x14ac:dyDescent="0.25">
      <c r="A92" s="25">
        <f t="shared" si="4"/>
        <v>7</v>
      </c>
      <c r="B92" s="24" t="s">
        <v>94</v>
      </c>
      <c r="C92" s="25" t="s">
        <v>73</v>
      </c>
      <c r="D92" s="44">
        <v>34</v>
      </c>
      <c r="E92" s="27"/>
      <c r="F92" s="28">
        <f t="shared" si="2"/>
        <v>0</v>
      </c>
    </row>
    <row r="93" spans="1:6" ht="30" x14ac:dyDescent="0.25">
      <c r="A93" s="25">
        <f t="shared" si="4"/>
        <v>8</v>
      </c>
      <c r="B93" s="24" t="s">
        <v>95</v>
      </c>
      <c r="C93" s="25" t="s">
        <v>73</v>
      </c>
      <c r="D93" s="44">
        <v>1</v>
      </c>
      <c r="E93" s="27"/>
      <c r="F93" s="28">
        <f t="shared" si="2"/>
        <v>0</v>
      </c>
    </row>
    <row r="94" spans="1:6" ht="30" x14ac:dyDescent="0.25">
      <c r="A94" s="25">
        <f t="shared" si="4"/>
        <v>9</v>
      </c>
      <c r="B94" s="24" t="s">
        <v>96</v>
      </c>
      <c r="C94" s="25" t="s">
        <v>73</v>
      </c>
      <c r="D94" s="44">
        <v>1</v>
      </c>
      <c r="E94" s="27"/>
      <c r="F94" s="28">
        <f t="shared" si="2"/>
        <v>0</v>
      </c>
    </row>
    <row r="95" spans="1:6" ht="30" x14ac:dyDescent="0.25">
      <c r="A95" s="25">
        <f t="shared" si="4"/>
        <v>10</v>
      </c>
      <c r="B95" s="24" t="s">
        <v>97</v>
      </c>
      <c r="C95" s="25" t="s">
        <v>73</v>
      </c>
      <c r="D95" s="44">
        <v>68</v>
      </c>
      <c r="E95" s="27"/>
      <c r="F95" s="28">
        <f t="shared" si="2"/>
        <v>0</v>
      </c>
    </row>
    <row r="96" spans="1:6" ht="30" x14ac:dyDescent="0.25">
      <c r="A96" s="25">
        <f t="shared" si="4"/>
        <v>11</v>
      </c>
      <c r="B96" s="24" t="s">
        <v>98</v>
      </c>
      <c r="C96" s="25" t="s">
        <v>73</v>
      </c>
      <c r="D96" s="44">
        <v>5</v>
      </c>
      <c r="E96" s="27"/>
      <c r="F96" s="28">
        <f t="shared" si="2"/>
        <v>0</v>
      </c>
    </row>
    <row r="97" spans="1:6" ht="30" x14ac:dyDescent="0.25">
      <c r="A97" s="25">
        <f t="shared" si="4"/>
        <v>12</v>
      </c>
      <c r="B97" s="24" t="s">
        <v>99</v>
      </c>
      <c r="C97" s="25" t="s">
        <v>73</v>
      </c>
      <c r="D97" s="44">
        <v>149</v>
      </c>
      <c r="E97" s="27"/>
      <c r="F97" s="28">
        <f t="shared" si="2"/>
        <v>0</v>
      </c>
    </row>
    <row r="98" spans="1:6" ht="30" x14ac:dyDescent="0.25">
      <c r="A98" s="25">
        <f t="shared" si="4"/>
        <v>13</v>
      </c>
      <c r="B98" s="24" t="s">
        <v>100</v>
      </c>
      <c r="C98" s="25" t="s">
        <v>73</v>
      </c>
      <c r="D98" s="44">
        <v>350</v>
      </c>
      <c r="E98" s="27"/>
      <c r="F98" s="28">
        <f t="shared" si="2"/>
        <v>0</v>
      </c>
    </row>
    <row r="99" spans="1:6" x14ac:dyDescent="0.25">
      <c r="A99" s="133" t="s">
        <v>101</v>
      </c>
      <c r="B99" s="134"/>
      <c r="C99" s="134"/>
      <c r="D99" s="135"/>
      <c r="E99" s="35"/>
      <c r="F99" s="28"/>
    </row>
    <row r="100" spans="1:6" ht="30" x14ac:dyDescent="0.25">
      <c r="A100" s="25">
        <v>1</v>
      </c>
      <c r="B100" s="24" t="s">
        <v>102</v>
      </c>
      <c r="C100" s="25" t="s">
        <v>85</v>
      </c>
      <c r="D100" s="44">
        <v>50</v>
      </c>
      <c r="E100" s="27"/>
      <c r="F100" s="28">
        <f t="shared" si="2"/>
        <v>0</v>
      </c>
    </row>
    <row r="101" spans="1:6" ht="30" x14ac:dyDescent="0.25">
      <c r="A101" s="25">
        <f t="shared" ref="A101:A114" si="5">+A100+1</f>
        <v>2</v>
      </c>
      <c r="B101" s="24" t="s">
        <v>103</v>
      </c>
      <c r="C101" s="25" t="s">
        <v>85</v>
      </c>
      <c r="D101" s="44">
        <v>50</v>
      </c>
      <c r="E101" s="27"/>
      <c r="F101" s="28">
        <f t="shared" si="2"/>
        <v>0</v>
      </c>
    </row>
    <row r="102" spans="1:6" ht="30" x14ac:dyDescent="0.25">
      <c r="A102" s="25">
        <f t="shared" si="5"/>
        <v>3</v>
      </c>
      <c r="B102" s="24" t="s">
        <v>104</v>
      </c>
      <c r="C102" s="25" t="s">
        <v>85</v>
      </c>
      <c r="D102" s="44">
        <v>90</v>
      </c>
      <c r="E102" s="27"/>
      <c r="F102" s="28">
        <f t="shared" si="2"/>
        <v>0</v>
      </c>
    </row>
    <row r="103" spans="1:6" ht="30" x14ac:dyDescent="0.25">
      <c r="A103" s="25">
        <f t="shared" si="5"/>
        <v>4</v>
      </c>
      <c r="B103" s="24" t="s">
        <v>105</v>
      </c>
      <c r="C103" s="25" t="s">
        <v>85</v>
      </c>
      <c r="D103" s="44">
        <v>50</v>
      </c>
      <c r="E103" s="27"/>
      <c r="F103" s="28">
        <f t="shared" si="2"/>
        <v>0</v>
      </c>
    </row>
    <row r="104" spans="1:6" ht="30" x14ac:dyDescent="0.25">
      <c r="A104" s="25">
        <f t="shared" si="5"/>
        <v>5</v>
      </c>
      <c r="B104" s="24" t="s">
        <v>106</v>
      </c>
      <c r="C104" s="25" t="s">
        <v>85</v>
      </c>
      <c r="D104" s="44">
        <f>40*70</f>
        <v>2800</v>
      </c>
      <c r="E104" s="27"/>
      <c r="F104" s="28">
        <f t="shared" si="2"/>
        <v>0</v>
      </c>
    </row>
    <row r="105" spans="1:6" ht="30" x14ac:dyDescent="0.25">
      <c r="A105" s="25">
        <f t="shared" si="5"/>
        <v>6</v>
      </c>
      <c r="B105" s="24" t="s">
        <v>107</v>
      </c>
      <c r="C105" s="25" t="s">
        <v>85</v>
      </c>
      <c r="D105" s="44">
        <v>30</v>
      </c>
      <c r="E105" s="27"/>
      <c r="F105" s="28">
        <f t="shared" si="2"/>
        <v>0</v>
      </c>
    </row>
    <row r="106" spans="1:6" ht="30" x14ac:dyDescent="0.25">
      <c r="A106" s="25">
        <f t="shared" si="5"/>
        <v>7</v>
      </c>
      <c r="B106" s="24" t="s">
        <v>108</v>
      </c>
      <c r="C106" s="25" t="s">
        <v>85</v>
      </c>
      <c r="D106" s="44">
        <v>10</v>
      </c>
      <c r="E106" s="27"/>
      <c r="F106" s="28">
        <f t="shared" si="2"/>
        <v>0</v>
      </c>
    </row>
    <row r="107" spans="1:6" ht="30" x14ac:dyDescent="0.25">
      <c r="A107" s="25">
        <f t="shared" si="5"/>
        <v>8</v>
      </c>
      <c r="B107" s="24" t="s">
        <v>109</v>
      </c>
      <c r="C107" s="25" t="s">
        <v>85</v>
      </c>
      <c r="D107" s="44">
        <v>10</v>
      </c>
      <c r="E107" s="27"/>
      <c r="F107" s="28">
        <f t="shared" si="2"/>
        <v>0</v>
      </c>
    </row>
    <row r="108" spans="1:6" ht="30" x14ac:dyDescent="0.25">
      <c r="A108" s="25">
        <f t="shared" si="5"/>
        <v>9</v>
      </c>
      <c r="B108" s="24" t="s">
        <v>110</v>
      </c>
      <c r="C108" s="25" t="s">
        <v>85</v>
      </c>
      <c r="D108" s="44">
        <v>62</v>
      </c>
      <c r="E108" s="27"/>
      <c r="F108" s="28">
        <f t="shared" si="2"/>
        <v>0</v>
      </c>
    </row>
    <row r="109" spans="1:6" ht="30" x14ac:dyDescent="0.25">
      <c r="A109" s="25">
        <f t="shared" si="5"/>
        <v>10</v>
      </c>
      <c r="B109" s="24" t="s">
        <v>111</v>
      </c>
      <c r="C109" s="25" t="s">
        <v>85</v>
      </c>
      <c r="D109" s="44">
        <v>16</v>
      </c>
      <c r="E109" s="27"/>
      <c r="F109" s="28">
        <f t="shared" si="2"/>
        <v>0</v>
      </c>
    </row>
    <row r="110" spans="1:6" ht="30" x14ac:dyDescent="0.25">
      <c r="A110" s="25">
        <f t="shared" si="5"/>
        <v>11</v>
      </c>
      <c r="B110" s="24" t="s">
        <v>112</v>
      </c>
      <c r="C110" s="25" t="s">
        <v>85</v>
      </c>
      <c r="D110" s="44">
        <v>12</v>
      </c>
      <c r="E110" s="27"/>
      <c r="F110" s="28">
        <f t="shared" si="2"/>
        <v>0</v>
      </c>
    </row>
    <row r="111" spans="1:6" ht="30" x14ac:dyDescent="0.25">
      <c r="A111" s="25">
        <f t="shared" si="5"/>
        <v>12</v>
      </c>
      <c r="B111" s="24" t="s">
        <v>113</v>
      </c>
      <c r="C111" s="25" t="s">
        <v>85</v>
      </c>
      <c r="D111" s="44">
        <v>2400</v>
      </c>
      <c r="E111" s="27"/>
      <c r="F111" s="28">
        <f t="shared" si="2"/>
        <v>0</v>
      </c>
    </row>
    <row r="112" spans="1:6" ht="30" x14ac:dyDescent="0.25">
      <c r="A112" s="25">
        <f t="shared" si="5"/>
        <v>13</v>
      </c>
      <c r="B112" s="24" t="s">
        <v>114</v>
      </c>
      <c r="C112" s="25" t="s">
        <v>85</v>
      </c>
      <c r="D112" s="44">
        <v>400</v>
      </c>
      <c r="E112" s="27"/>
      <c r="F112" s="28">
        <f t="shared" si="2"/>
        <v>0</v>
      </c>
    </row>
    <row r="113" spans="1:8" ht="30" x14ac:dyDescent="0.25">
      <c r="A113" s="25">
        <f t="shared" si="5"/>
        <v>14</v>
      </c>
      <c r="B113" s="24" t="s">
        <v>115</v>
      </c>
      <c r="C113" s="25" t="s">
        <v>85</v>
      </c>
      <c r="D113" s="44">
        <v>50</v>
      </c>
      <c r="E113" s="27"/>
      <c r="F113" s="28">
        <f t="shared" si="2"/>
        <v>0</v>
      </c>
    </row>
    <row r="114" spans="1:8" ht="30" x14ac:dyDescent="0.25">
      <c r="A114" s="25">
        <f t="shared" si="5"/>
        <v>15</v>
      </c>
      <c r="B114" s="24" t="s">
        <v>116</v>
      </c>
      <c r="C114" s="25" t="s">
        <v>85</v>
      </c>
      <c r="D114" s="44">
        <v>50</v>
      </c>
      <c r="E114" s="27"/>
      <c r="F114" s="28">
        <f t="shared" si="2"/>
        <v>0</v>
      </c>
    </row>
    <row r="115" spans="1:8" s="45" customFormat="1" x14ac:dyDescent="0.2">
      <c r="A115" s="130" t="s">
        <v>117</v>
      </c>
      <c r="B115" s="130"/>
      <c r="C115" s="130"/>
      <c r="D115" s="130"/>
      <c r="E115" s="35"/>
      <c r="F115" s="28"/>
    </row>
    <row r="116" spans="1:8" s="45" customFormat="1" ht="30" x14ac:dyDescent="0.2">
      <c r="A116" s="25">
        <v>1</v>
      </c>
      <c r="B116" s="24" t="s">
        <v>118</v>
      </c>
      <c r="C116" s="25" t="s">
        <v>119</v>
      </c>
      <c r="D116" s="47">
        <v>1</v>
      </c>
      <c r="E116" s="27"/>
      <c r="F116" s="28">
        <f t="shared" si="2"/>
        <v>0</v>
      </c>
      <c r="H116" s="48"/>
    </row>
    <row r="117" spans="1:8" s="45" customFormat="1" ht="45" x14ac:dyDescent="0.2">
      <c r="A117" s="25">
        <v>2</v>
      </c>
      <c r="B117" s="24" t="s">
        <v>120</v>
      </c>
      <c r="C117" s="25" t="s">
        <v>73</v>
      </c>
      <c r="D117" s="47">
        <v>1</v>
      </c>
      <c r="E117" s="27"/>
      <c r="F117" s="28">
        <f t="shared" si="2"/>
        <v>0</v>
      </c>
    </row>
    <row r="118" spans="1:8" s="45" customFormat="1" ht="60" x14ac:dyDescent="0.2">
      <c r="A118" s="25">
        <v>3</v>
      </c>
      <c r="B118" s="24" t="s">
        <v>121</v>
      </c>
      <c r="C118" s="25" t="s">
        <v>73</v>
      </c>
      <c r="D118" s="47">
        <v>2</v>
      </c>
      <c r="E118" s="27"/>
      <c r="F118" s="28">
        <f t="shared" si="2"/>
        <v>0</v>
      </c>
    </row>
    <row r="119" spans="1:8" s="45" customFormat="1" ht="45" x14ac:dyDescent="0.2">
      <c r="A119" s="25">
        <v>4</v>
      </c>
      <c r="B119" s="24" t="s">
        <v>122</v>
      </c>
      <c r="C119" s="25" t="s">
        <v>73</v>
      </c>
      <c r="D119" s="47">
        <v>1</v>
      </c>
      <c r="E119" s="27"/>
      <c r="F119" s="28">
        <f t="shared" si="2"/>
        <v>0</v>
      </c>
    </row>
    <row r="120" spans="1:8" s="45" customFormat="1" ht="45" x14ac:dyDescent="0.2">
      <c r="A120" s="25">
        <v>5</v>
      </c>
      <c r="B120" s="24" t="s">
        <v>123</v>
      </c>
      <c r="C120" s="25" t="s">
        <v>73</v>
      </c>
      <c r="D120" s="47">
        <v>3</v>
      </c>
      <c r="E120" s="27"/>
      <c r="F120" s="28">
        <f t="shared" si="2"/>
        <v>0</v>
      </c>
    </row>
    <row r="121" spans="1:8" s="45" customFormat="1" ht="45" x14ac:dyDescent="0.2">
      <c r="A121" s="25">
        <v>6</v>
      </c>
      <c r="B121" s="24" t="s">
        <v>124</v>
      </c>
      <c r="C121" s="25" t="s">
        <v>73</v>
      </c>
      <c r="D121" s="47">
        <v>1</v>
      </c>
      <c r="E121" s="27"/>
      <c r="F121" s="28">
        <f t="shared" si="2"/>
        <v>0</v>
      </c>
    </row>
    <row r="122" spans="1:8" s="45" customFormat="1" ht="45" x14ac:dyDescent="0.2">
      <c r="A122" s="25">
        <v>7</v>
      </c>
      <c r="B122" s="24" t="s">
        <v>125</v>
      </c>
      <c r="C122" s="25" t="s">
        <v>73</v>
      </c>
      <c r="D122" s="47">
        <v>4</v>
      </c>
      <c r="E122" s="27"/>
      <c r="F122" s="28">
        <f t="shared" si="2"/>
        <v>0</v>
      </c>
    </row>
    <row r="123" spans="1:8" s="45" customFormat="1" ht="45" x14ac:dyDescent="0.2">
      <c r="A123" s="25">
        <v>8</v>
      </c>
      <c r="B123" s="24" t="s">
        <v>126</v>
      </c>
      <c r="C123" s="25" t="s">
        <v>73</v>
      </c>
      <c r="D123" s="47">
        <v>1</v>
      </c>
      <c r="E123" s="27"/>
      <c r="F123" s="28">
        <f t="shared" si="2"/>
        <v>0</v>
      </c>
    </row>
    <row r="124" spans="1:8" s="45" customFormat="1" ht="30" x14ac:dyDescent="0.2">
      <c r="A124" s="25">
        <v>9</v>
      </c>
      <c r="B124" s="24" t="s">
        <v>127</v>
      </c>
      <c r="C124" s="25" t="s">
        <v>73</v>
      </c>
      <c r="D124" s="47">
        <v>20</v>
      </c>
      <c r="E124" s="27"/>
      <c r="F124" s="28">
        <f t="shared" si="2"/>
        <v>0</v>
      </c>
    </row>
    <row r="125" spans="1:8" s="45" customFormat="1" ht="60" x14ac:dyDescent="0.2">
      <c r="A125" s="25">
        <v>10</v>
      </c>
      <c r="B125" s="24" t="s">
        <v>128</v>
      </c>
      <c r="C125" s="25" t="s">
        <v>73</v>
      </c>
      <c r="D125" s="47">
        <v>21</v>
      </c>
      <c r="E125" s="27"/>
      <c r="F125" s="28">
        <f t="shared" si="2"/>
        <v>0</v>
      </c>
    </row>
    <row r="126" spans="1:8" s="45" customFormat="1" ht="30" x14ac:dyDescent="0.2">
      <c r="A126" s="25">
        <v>11</v>
      </c>
      <c r="B126" s="24" t="s">
        <v>129</v>
      </c>
      <c r="C126" s="25" t="s">
        <v>73</v>
      </c>
      <c r="D126" s="47">
        <v>12</v>
      </c>
      <c r="E126" s="27"/>
      <c r="F126" s="28">
        <f t="shared" si="2"/>
        <v>0</v>
      </c>
    </row>
    <row r="127" spans="1:8" s="45" customFormat="1" ht="15" customHeight="1" x14ac:dyDescent="0.2">
      <c r="A127" s="25">
        <v>12</v>
      </c>
      <c r="B127" s="24" t="s">
        <v>130</v>
      </c>
      <c r="C127" s="25" t="s">
        <v>73</v>
      </c>
      <c r="D127" s="47">
        <v>33</v>
      </c>
      <c r="E127" s="27"/>
      <c r="F127" s="28">
        <f t="shared" si="2"/>
        <v>0</v>
      </c>
    </row>
    <row r="128" spans="1:8" s="45" customFormat="1" ht="30" x14ac:dyDescent="0.2">
      <c r="A128" s="25">
        <v>13</v>
      </c>
      <c r="B128" s="24" t="s">
        <v>131</v>
      </c>
      <c r="C128" s="25" t="s">
        <v>85</v>
      </c>
      <c r="D128" s="47">
        <v>1260</v>
      </c>
      <c r="E128" s="27"/>
      <c r="F128" s="28">
        <f t="shared" si="2"/>
        <v>0</v>
      </c>
    </row>
    <row r="129" spans="1:6" s="45" customFormat="1" ht="30" x14ac:dyDescent="0.2">
      <c r="A129" s="25">
        <v>14</v>
      </c>
      <c r="B129" s="24" t="s">
        <v>132</v>
      </c>
      <c r="C129" s="25"/>
      <c r="D129" s="47">
        <v>350</v>
      </c>
      <c r="E129" s="27"/>
      <c r="F129" s="28">
        <f t="shared" si="2"/>
        <v>0</v>
      </c>
    </row>
    <row r="130" spans="1:6" s="45" customFormat="1" ht="30" x14ac:dyDescent="0.2">
      <c r="A130" s="25">
        <v>15</v>
      </c>
      <c r="B130" s="24" t="s">
        <v>133</v>
      </c>
      <c r="C130" s="25" t="s">
        <v>85</v>
      </c>
      <c r="D130" s="47">
        <v>520</v>
      </c>
      <c r="E130" s="27"/>
      <c r="F130" s="28">
        <f t="shared" si="2"/>
        <v>0</v>
      </c>
    </row>
    <row r="131" spans="1:6" s="45" customFormat="1" ht="30" x14ac:dyDescent="0.2">
      <c r="A131" s="25">
        <v>16</v>
      </c>
      <c r="B131" s="24" t="s">
        <v>134</v>
      </c>
      <c r="C131" s="25" t="s">
        <v>85</v>
      </c>
      <c r="D131" s="47">
        <v>100</v>
      </c>
      <c r="E131" s="27"/>
      <c r="F131" s="28">
        <f t="shared" si="2"/>
        <v>0</v>
      </c>
    </row>
    <row r="132" spans="1:6" s="45" customFormat="1" ht="30" x14ac:dyDescent="0.2">
      <c r="A132" s="25">
        <v>17</v>
      </c>
      <c r="B132" s="24" t="s">
        <v>135</v>
      </c>
      <c r="C132" s="25" t="s">
        <v>85</v>
      </c>
      <c r="D132" s="47">
        <v>16</v>
      </c>
      <c r="E132" s="27"/>
      <c r="F132" s="28">
        <f t="shared" si="2"/>
        <v>0</v>
      </c>
    </row>
    <row r="133" spans="1:6" s="45" customFormat="1" ht="30" x14ac:dyDescent="0.2">
      <c r="A133" s="25">
        <v>18</v>
      </c>
      <c r="B133" s="24" t="s">
        <v>136</v>
      </c>
      <c r="C133" s="25" t="s">
        <v>73</v>
      </c>
      <c r="D133" s="47">
        <v>35</v>
      </c>
      <c r="E133" s="27"/>
      <c r="F133" s="28">
        <f t="shared" si="2"/>
        <v>0</v>
      </c>
    </row>
    <row r="134" spans="1:6" s="45" customFormat="1" ht="30" x14ac:dyDescent="0.2">
      <c r="A134" s="25">
        <v>19</v>
      </c>
      <c r="B134" s="24" t="s">
        <v>137</v>
      </c>
      <c r="C134" s="25" t="s">
        <v>73</v>
      </c>
      <c r="D134" s="47">
        <v>42</v>
      </c>
      <c r="E134" s="27"/>
      <c r="F134" s="28">
        <f t="shared" si="2"/>
        <v>0</v>
      </c>
    </row>
    <row r="135" spans="1:6" s="45" customFormat="1" x14ac:dyDescent="0.2">
      <c r="A135" s="130" t="s">
        <v>138</v>
      </c>
      <c r="B135" s="130"/>
      <c r="C135" s="130"/>
      <c r="D135" s="130"/>
      <c r="E135" s="35"/>
      <c r="F135" s="28"/>
    </row>
    <row r="136" spans="1:6" s="45" customFormat="1" ht="90" customHeight="1" x14ac:dyDescent="0.2">
      <c r="A136" s="25">
        <v>1</v>
      </c>
      <c r="B136" s="24" t="s">
        <v>139</v>
      </c>
      <c r="C136" s="25" t="s">
        <v>73</v>
      </c>
      <c r="D136" s="47">
        <v>30</v>
      </c>
      <c r="E136" s="27"/>
      <c r="F136" s="28">
        <f t="shared" ref="F136:F203" si="6">ROUND(D136*E136,2)</f>
        <v>0</v>
      </c>
    </row>
    <row r="137" spans="1:6" s="45" customFormat="1" ht="120" x14ac:dyDescent="0.2">
      <c r="A137" s="25">
        <v>2</v>
      </c>
      <c r="B137" s="24" t="s">
        <v>140</v>
      </c>
      <c r="C137" s="25" t="s">
        <v>73</v>
      </c>
      <c r="D137" s="47">
        <v>2</v>
      </c>
      <c r="E137" s="27"/>
      <c r="F137" s="28">
        <f t="shared" si="6"/>
        <v>0</v>
      </c>
    </row>
    <row r="138" spans="1:6" s="45" customFormat="1" ht="45" x14ac:dyDescent="0.2">
      <c r="A138" s="25">
        <v>3</v>
      </c>
      <c r="B138" s="24" t="s">
        <v>141</v>
      </c>
      <c r="C138" s="25" t="s">
        <v>73</v>
      </c>
      <c r="D138" s="47">
        <v>2</v>
      </c>
      <c r="E138" s="27"/>
      <c r="F138" s="28">
        <f t="shared" si="6"/>
        <v>0</v>
      </c>
    </row>
    <row r="139" spans="1:6" s="45" customFormat="1" ht="30" x14ac:dyDescent="0.2">
      <c r="A139" s="25">
        <v>4</v>
      </c>
      <c r="B139" s="24" t="s">
        <v>142</v>
      </c>
      <c r="C139" s="25" t="s">
        <v>73</v>
      </c>
      <c r="D139" s="47">
        <v>1</v>
      </c>
      <c r="E139" s="27"/>
      <c r="F139" s="28">
        <f t="shared" si="6"/>
        <v>0</v>
      </c>
    </row>
    <row r="140" spans="1:6" s="45" customFormat="1" ht="45" x14ac:dyDescent="0.2">
      <c r="A140" s="25">
        <v>5</v>
      </c>
      <c r="B140" s="24" t="s">
        <v>143</v>
      </c>
      <c r="C140" s="25" t="s">
        <v>73</v>
      </c>
      <c r="D140" s="47">
        <v>2</v>
      </c>
      <c r="E140" s="27"/>
      <c r="F140" s="28">
        <f t="shared" si="6"/>
        <v>0</v>
      </c>
    </row>
    <row r="141" spans="1:6" s="45" customFormat="1" ht="30" x14ac:dyDescent="0.2">
      <c r="A141" s="25">
        <v>6</v>
      </c>
      <c r="B141" s="24" t="s">
        <v>127</v>
      </c>
      <c r="C141" s="25" t="s">
        <v>73</v>
      </c>
      <c r="D141" s="47">
        <v>30</v>
      </c>
      <c r="E141" s="27"/>
      <c r="F141" s="28">
        <f t="shared" si="6"/>
        <v>0</v>
      </c>
    </row>
    <row r="142" spans="1:6" s="45" customFormat="1" ht="30" x14ac:dyDescent="0.2">
      <c r="A142" s="25">
        <v>7</v>
      </c>
      <c r="B142" s="24" t="s">
        <v>131</v>
      </c>
      <c r="C142" s="25" t="s">
        <v>85</v>
      </c>
      <c r="D142" s="47">
        <v>980</v>
      </c>
      <c r="E142" s="27"/>
      <c r="F142" s="28">
        <f t="shared" si="6"/>
        <v>0</v>
      </c>
    </row>
    <row r="143" spans="1:6" s="45" customFormat="1" ht="30.75" customHeight="1" x14ac:dyDescent="0.2">
      <c r="A143" s="25">
        <v>8</v>
      </c>
      <c r="B143" s="24" t="s">
        <v>144</v>
      </c>
      <c r="C143" s="25" t="s">
        <v>85</v>
      </c>
      <c r="D143" s="47">
        <v>380</v>
      </c>
      <c r="E143" s="27"/>
      <c r="F143" s="28">
        <f t="shared" si="6"/>
        <v>0</v>
      </c>
    </row>
    <row r="144" spans="1:6" s="45" customFormat="1" ht="30" x14ac:dyDescent="0.2">
      <c r="A144" s="25">
        <v>9</v>
      </c>
      <c r="B144" s="24" t="s">
        <v>134</v>
      </c>
      <c r="C144" s="25" t="s">
        <v>85</v>
      </c>
      <c r="D144" s="47">
        <v>260</v>
      </c>
      <c r="E144" s="27"/>
      <c r="F144" s="28">
        <f t="shared" si="6"/>
        <v>0</v>
      </c>
    </row>
    <row r="145" spans="1:6" s="45" customFormat="1" ht="30" x14ac:dyDescent="0.2">
      <c r="A145" s="25">
        <v>10</v>
      </c>
      <c r="B145" s="24" t="s">
        <v>145</v>
      </c>
      <c r="C145" s="25" t="s">
        <v>73</v>
      </c>
      <c r="D145" s="47">
        <v>1</v>
      </c>
      <c r="E145" s="27"/>
      <c r="F145" s="28">
        <f t="shared" si="6"/>
        <v>0</v>
      </c>
    </row>
    <row r="146" spans="1:6" s="45" customFormat="1" ht="30" x14ac:dyDescent="0.2">
      <c r="A146" s="25">
        <v>11</v>
      </c>
      <c r="B146" s="24" t="s">
        <v>146</v>
      </c>
      <c r="C146" s="25" t="s">
        <v>73</v>
      </c>
      <c r="D146" s="47">
        <v>4</v>
      </c>
      <c r="E146" s="27"/>
      <c r="F146" s="28">
        <f t="shared" si="6"/>
        <v>0</v>
      </c>
    </row>
    <row r="147" spans="1:6" s="45" customFormat="1" ht="30" x14ac:dyDescent="0.2">
      <c r="A147" s="25">
        <v>12</v>
      </c>
      <c r="B147" s="24" t="s">
        <v>147</v>
      </c>
      <c r="C147" s="25" t="s">
        <v>73</v>
      </c>
      <c r="D147" s="47">
        <v>2</v>
      </c>
      <c r="E147" s="27"/>
      <c r="F147" s="28">
        <f t="shared" si="6"/>
        <v>0</v>
      </c>
    </row>
    <row r="148" spans="1:6" s="45" customFormat="1" x14ac:dyDescent="0.2">
      <c r="A148" s="25">
        <v>13</v>
      </c>
      <c r="B148" s="24" t="s">
        <v>148</v>
      </c>
      <c r="C148" s="25" t="s">
        <v>73</v>
      </c>
      <c r="D148" s="47">
        <v>1</v>
      </c>
      <c r="E148" s="27"/>
      <c r="F148" s="28">
        <f t="shared" si="6"/>
        <v>0</v>
      </c>
    </row>
    <row r="149" spans="1:6" s="45" customFormat="1" ht="15" customHeight="1" x14ac:dyDescent="0.2">
      <c r="A149" s="25">
        <v>14</v>
      </c>
      <c r="B149" s="24" t="s">
        <v>149</v>
      </c>
      <c r="C149" s="25" t="s">
        <v>15</v>
      </c>
      <c r="D149" s="47">
        <v>1</v>
      </c>
      <c r="E149" s="27"/>
      <c r="F149" s="28">
        <f t="shared" si="6"/>
        <v>0</v>
      </c>
    </row>
    <row r="150" spans="1:6" s="45" customFormat="1" x14ac:dyDescent="0.2">
      <c r="A150" s="130" t="s">
        <v>150</v>
      </c>
      <c r="B150" s="130"/>
      <c r="C150" s="130"/>
      <c r="D150" s="130"/>
      <c r="E150" s="35"/>
      <c r="F150" s="28"/>
    </row>
    <row r="151" spans="1:6" s="45" customFormat="1" ht="60" x14ac:dyDescent="0.2">
      <c r="A151" s="25">
        <v>1</v>
      </c>
      <c r="B151" s="24" t="s">
        <v>151</v>
      </c>
      <c r="C151" s="25" t="s">
        <v>73</v>
      </c>
      <c r="D151" s="47">
        <v>1</v>
      </c>
      <c r="E151" s="27"/>
      <c r="F151" s="28">
        <f t="shared" si="6"/>
        <v>0</v>
      </c>
    </row>
    <row r="152" spans="1:6" s="45" customFormat="1" ht="45" x14ac:dyDescent="0.2">
      <c r="A152" s="25">
        <v>2</v>
      </c>
      <c r="B152" s="24" t="s">
        <v>152</v>
      </c>
      <c r="C152" s="25" t="s">
        <v>73</v>
      </c>
      <c r="D152" s="47">
        <v>4</v>
      </c>
      <c r="E152" s="27"/>
      <c r="F152" s="28">
        <f t="shared" si="6"/>
        <v>0</v>
      </c>
    </row>
    <row r="153" spans="1:6" s="45" customFormat="1" ht="45" x14ac:dyDescent="0.2">
      <c r="A153" s="25">
        <v>3</v>
      </c>
      <c r="B153" s="24" t="s">
        <v>153</v>
      </c>
      <c r="C153" s="25" t="s">
        <v>73</v>
      </c>
      <c r="D153" s="47">
        <v>31</v>
      </c>
      <c r="E153" s="27"/>
      <c r="F153" s="28">
        <f t="shared" si="6"/>
        <v>0</v>
      </c>
    </row>
    <row r="154" spans="1:6" s="45" customFormat="1" ht="30" customHeight="1" x14ac:dyDescent="0.2">
      <c r="A154" s="25">
        <v>4</v>
      </c>
      <c r="B154" s="24" t="s">
        <v>154</v>
      </c>
      <c r="C154" s="25" t="s">
        <v>73</v>
      </c>
      <c r="D154" s="47">
        <v>1</v>
      </c>
      <c r="E154" s="27"/>
      <c r="F154" s="28">
        <f t="shared" si="6"/>
        <v>0</v>
      </c>
    </row>
    <row r="155" spans="1:6" s="45" customFormat="1" ht="30" x14ac:dyDescent="0.2">
      <c r="A155" s="25">
        <v>5</v>
      </c>
      <c r="B155" s="24" t="s">
        <v>131</v>
      </c>
      <c r="C155" s="25" t="s">
        <v>85</v>
      </c>
      <c r="D155" s="47">
        <v>30</v>
      </c>
      <c r="E155" s="27"/>
      <c r="F155" s="28">
        <f t="shared" si="6"/>
        <v>0</v>
      </c>
    </row>
    <row r="156" spans="1:6" s="45" customFormat="1" ht="30" x14ac:dyDescent="0.2">
      <c r="A156" s="25">
        <v>6</v>
      </c>
      <c r="B156" s="24" t="s">
        <v>155</v>
      </c>
      <c r="C156" s="25" t="s">
        <v>85</v>
      </c>
      <c r="D156" s="47">
        <v>620</v>
      </c>
      <c r="E156" s="27"/>
      <c r="F156" s="28">
        <f t="shared" si="6"/>
        <v>0</v>
      </c>
    </row>
    <row r="157" spans="1:6" s="45" customFormat="1" ht="32.25" customHeight="1" x14ac:dyDescent="0.2">
      <c r="A157" s="25">
        <v>7</v>
      </c>
      <c r="B157" s="24" t="s">
        <v>156</v>
      </c>
      <c r="C157" s="25" t="s">
        <v>85</v>
      </c>
      <c r="D157" s="47">
        <v>300</v>
      </c>
      <c r="E157" s="27"/>
      <c r="F157" s="28">
        <f t="shared" si="6"/>
        <v>0</v>
      </c>
    </row>
    <row r="158" spans="1:6" s="45" customFormat="1" ht="30" x14ac:dyDescent="0.2">
      <c r="A158" s="25">
        <v>8</v>
      </c>
      <c r="B158" s="24" t="s">
        <v>157</v>
      </c>
      <c r="C158" s="25" t="s">
        <v>85</v>
      </c>
      <c r="D158" s="47">
        <v>50</v>
      </c>
      <c r="E158" s="27"/>
      <c r="F158" s="28">
        <f t="shared" si="6"/>
        <v>0</v>
      </c>
    </row>
    <row r="159" spans="1:6" s="45" customFormat="1" x14ac:dyDescent="0.2">
      <c r="A159" s="25">
        <v>9</v>
      </c>
      <c r="B159" s="24" t="s">
        <v>158</v>
      </c>
      <c r="C159" s="25" t="s">
        <v>119</v>
      </c>
      <c r="D159" s="47">
        <v>1</v>
      </c>
      <c r="E159" s="27"/>
      <c r="F159" s="28">
        <f t="shared" si="6"/>
        <v>0</v>
      </c>
    </row>
    <row r="160" spans="1:6" s="45" customFormat="1" x14ac:dyDescent="0.2">
      <c r="A160" s="25">
        <v>10</v>
      </c>
      <c r="B160" s="24" t="s">
        <v>148</v>
      </c>
      <c r="C160" s="25" t="s">
        <v>73</v>
      </c>
      <c r="D160" s="47">
        <v>1</v>
      </c>
      <c r="E160" s="27"/>
      <c r="F160" s="28">
        <f t="shared" si="6"/>
        <v>0</v>
      </c>
    </row>
    <row r="161" spans="1:6" s="45" customFormat="1" ht="15.75" customHeight="1" x14ac:dyDescent="0.2">
      <c r="A161" s="25">
        <v>11</v>
      </c>
      <c r="B161" s="24" t="s">
        <v>149</v>
      </c>
      <c r="C161" s="25" t="s">
        <v>15</v>
      </c>
      <c r="D161" s="47">
        <v>1</v>
      </c>
      <c r="E161" s="27"/>
      <c r="F161" s="28">
        <f t="shared" si="6"/>
        <v>0</v>
      </c>
    </row>
    <row r="162" spans="1:6" s="45" customFormat="1" x14ac:dyDescent="0.2">
      <c r="A162" s="130" t="s">
        <v>159</v>
      </c>
      <c r="B162" s="130"/>
      <c r="C162" s="130"/>
      <c r="D162" s="130"/>
      <c r="E162" s="35"/>
      <c r="F162" s="28"/>
    </row>
    <row r="163" spans="1:6" s="45" customFormat="1" ht="84.75" customHeight="1" x14ac:dyDescent="0.2">
      <c r="A163" s="25">
        <v>1</v>
      </c>
      <c r="B163" s="24" t="s">
        <v>160</v>
      </c>
      <c r="C163" s="25" t="s">
        <v>73</v>
      </c>
      <c r="D163" s="47">
        <v>1</v>
      </c>
      <c r="E163" s="27"/>
      <c r="F163" s="28">
        <f t="shared" si="6"/>
        <v>0</v>
      </c>
    </row>
    <row r="164" spans="1:6" s="45" customFormat="1" ht="30" x14ac:dyDescent="0.2">
      <c r="A164" s="25">
        <v>2</v>
      </c>
      <c r="B164" s="24" t="s">
        <v>161</v>
      </c>
      <c r="C164" s="25" t="s">
        <v>73</v>
      </c>
      <c r="D164" s="47">
        <v>36</v>
      </c>
      <c r="E164" s="27"/>
      <c r="F164" s="28">
        <f t="shared" si="6"/>
        <v>0</v>
      </c>
    </row>
    <row r="165" spans="1:6" s="45" customFormat="1" ht="30" x14ac:dyDescent="0.2">
      <c r="A165" s="25">
        <v>3</v>
      </c>
      <c r="B165" s="24" t="s">
        <v>162</v>
      </c>
      <c r="C165" s="25" t="s">
        <v>73</v>
      </c>
      <c r="D165" s="47">
        <v>3</v>
      </c>
      <c r="E165" s="27"/>
      <c r="F165" s="28">
        <f t="shared" si="6"/>
        <v>0</v>
      </c>
    </row>
    <row r="166" spans="1:6" s="45" customFormat="1" ht="30" x14ac:dyDescent="0.2">
      <c r="A166" s="25">
        <v>4</v>
      </c>
      <c r="B166" s="24" t="s">
        <v>163</v>
      </c>
      <c r="C166" s="25" t="s">
        <v>73</v>
      </c>
      <c r="D166" s="47">
        <v>9</v>
      </c>
      <c r="E166" s="27"/>
      <c r="F166" s="28">
        <f t="shared" si="6"/>
        <v>0</v>
      </c>
    </row>
    <row r="167" spans="1:6" s="45" customFormat="1" ht="56.25" customHeight="1" x14ac:dyDescent="0.2">
      <c r="A167" s="25">
        <v>5</v>
      </c>
      <c r="B167" s="24" t="s">
        <v>164</v>
      </c>
      <c r="C167" s="25" t="s">
        <v>73</v>
      </c>
      <c r="D167" s="47">
        <v>6</v>
      </c>
      <c r="E167" s="27"/>
      <c r="F167" s="28">
        <f t="shared" si="6"/>
        <v>0</v>
      </c>
    </row>
    <row r="168" spans="1:6" s="45" customFormat="1" ht="30" customHeight="1" x14ac:dyDescent="0.2">
      <c r="A168" s="25">
        <v>6</v>
      </c>
      <c r="B168" s="24" t="s">
        <v>165</v>
      </c>
      <c r="C168" s="25" t="s">
        <v>73</v>
      </c>
      <c r="D168" s="47">
        <v>3</v>
      </c>
      <c r="E168" s="27"/>
      <c r="F168" s="28">
        <f t="shared" si="6"/>
        <v>0</v>
      </c>
    </row>
    <row r="169" spans="1:6" s="45" customFormat="1" ht="30" customHeight="1" x14ac:dyDescent="0.2">
      <c r="A169" s="25">
        <v>7</v>
      </c>
      <c r="B169" s="24" t="s">
        <v>166</v>
      </c>
      <c r="C169" s="25" t="s">
        <v>73</v>
      </c>
      <c r="D169" s="47">
        <v>1</v>
      </c>
      <c r="E169" s="27"/>
      <c r="F169" s="28">
        <f t="shared" si="6"/>
        <v>0</v>
      </c>
    </row>
    <row r="170" spans="1:6" s="45" customFormat="1" ht="30" customHeight="1" x14ac:dyDescent="0.2">
      <c r="A170" s="25">
        <v>8</v>
      </c>
      <c r="B170" s="24" t="s">
        <v>167</v>
      </c>
      <c r="C170" s="25" t="s">
        <v>73</v>
      </c>
      <c r="D170" s="47">
        <v>4</v>
      </c>
      <c r="E170" s="27"/>
      <c r="F170" s="28">
        <f t="shared" si="6"/>
        <v>0</v>
      </c>
    </row>
    <row r="171" spans="1:6" s="45" customFormat="1" ht="30" x14ac:dyDescent="0.2">
      <c r="A171" s="25">
        <v>9</v>
      </c>
      <c r="B171" s="24" t="s">
        <v>168</v>
      </c>
      <c r="C171" s="25" t="s">
        <v>85</v>
      </c>
      <c r="D171" s="47">
        <v>440</v>
      </c>
      <c r="E171" s="27"/>
      <c r="F171" s="28">
        <f t="shared" si="6"/>
        <v>0</v>
      </c>
    </row>
    <row r="172" spans="1:6" s="45" customFormat="1" ht="31.5" customHeight="1" x14ac:dyDescent="0.2">
      <c r="A172" s="25">
        <v>10</v>
      </c>
      <c r="B172" s="24" t="s">
        <v>133</v>
      </c>
      <c r="C172" s="25" t="s">
        <v>85</v>
      </c>
      <c r="D172" s="47">
        <v>350</v>
      </c>
      <c r="E172" s="27"/>
      <c r="F172" s="28">
        <f t="shared" si="6"/>
        <v>0</v>
      </c>
    </row>
    <row r="173" spans="1:6" s="45" customFormat="1" ht="30" x14ac:dyDescent="0.2">
      <c r="A173" s="25">
        <v>11</v>
      </c>
      <c r="B173" s="24" t="s">
        <v>134</v>
      </c>
      <c r="C173" s="25" t="s">
        <v>85</v>
      </c>
      <c r="D173" s="47">
        <v>90</v>
      </c>
      <c r="E173" s="27"/>
      <c r="F173" s="28">
        <f t="shared" si="6"/>
        <v>0</v>
      </c>
    </row>
    <row r="174" spans="1:6" s="45" customFormat="1" ht="30" x14ac:dyDescent="0.2">
      <c r="A174" s="25">
        <v>12</v>
      </c>
      <c r="B174" s="24" t="s">
        <v>135</v>
      </c>
      <c r="C174" s="25" t="s">
        <v>85</v>
      </c>
      <c r="D174" s="47">
        <v>5</v>
      </c>
      <c r="E174" s="27"/>
      <c r="F174" s="28">
        <f t="shared" si="6"/>
        <v>0</v>
      </c>
    </row>
    <row r="175" spans="1:6" s="45" customFormat="1" ht="15.75" customHeight="1" x14ac:dyDescent="0.2">
      <c r="A175" s="25">
        <v>13</v>
      </c>
      <c r="B175" s="24" t="s">
        <v>169</v>
      </c>
      <c r="C175" s="25" t="s">
        <v>119</v>
      </c>
      <c r="D175" s="47">
        <v>1</v>
      </c>
      <c r="E175" s="27"/>
      <c r="F175" s="28">
        <f t="shared" si="6"/>
        <v>0</v>
      </c>
    </row>
    <row r="176" spans="1:6" s="45" customFormat="1" x14ac:dyDescent="0.2">
      <c r="A176" s="25">
        <v>14</v>
      </c>
      <c r="B176" s="24" t="s">
        <v>148</v>
      </c>
      <c r="C176" s="25" t="s">
        <v>73</v>
      </c>
      <c r="D176" s="47">
        <v>1</v>
      </c>
      <c r="E176" s="27"/>
      <c r="F176" s="28">
        <f t="shared" si="6"/>
        <v>0</v>
      </c>
    </row>
    <row r="177" spans="1:6" s="45" customFormat="1" ht="15.75" customHeight="1" x14ac:dyDescent="0.2">
      <c r="A177" s="25">
        <v>15</v>
      </c>
      <c r="B177" s="24" t="s">
        <v>149</v>
      </c>
      <c r="C177" s="25" t="s">
        <v>15</v>
      </c>
      <c r="D177" s="47">
        <v>1</v>
      </c>
      <c r="E177" s="27"/>
      <c r="F177" s="28">
        <f t="shared" si="6"/>
        <v>0</v>
      </c>
    </row>
    <row r="178" spans="1:6" s="119" customFormat="1" x14ac:dyDescent="0.2">
      <c r="A178" s="120">
        <v>16</v>
      </c>
      <c r="B178" s="121" t="s">
        <v>362</v>
      </c>
      <c r="C178" s="120" t="s">
        <v>15</v>
      </c>
      <c r="D178" s="123">
        <v>1</v>
      </c>
      <c r="E178" s="27"/>
      <c r="F178" s="122">
        <f t="shared" si="6"/>
        <v>0</v>
      </c>
    </row>
    <row r="179" spans="1:6" s="119" customFormat="1" x14ac:dyDescent="0.2">
      <c r="A179" s="120">
        <v>17</v>
      </c>
      <c r="B179" s="121" t="s">
        <v>363</v>
      </c>
      <c r="C179" s="120" t="s">
        <v>15</v>
      </c>
      <c r="D179" s="123">
        <v>2</v>
      </c>
      <c r="E179" s="27"/>
      <c r="F179" s="122">
        <f t="shared" si="6"/>
        <v>0</v>
      </c>
    </row>
    <row r="180" spans="1:6" s="119" customFormat="1" ht="15" customHeight="1" x14ac:dyDescent="0.2">
      <c r="A180" s="120">
        <v>18</v>
      </c>
      <c r="B180" s="121" t="s">
        <v>364</v>
      </c>
      <c r="C180" s="120" t="s">
        <v>15</v>
      </c>
      <c r="D180" s="123">
        <v>2</v>
      </c>
      <c r="E180" s="27"/>
      <c r="F180" s="122">
        <f t="shared" si="6"/>
        <v>0</v>
      </c>
    </row>
    <row r="181" spans="1:6" s="119" customFormat="1" x14ac:dyDescent="0.2">
      <c r="A181" s="120">
        <v>19</v>
      </c>
      <c r="B181" s="121" t="s">
        <v>365</v>
      </c>
      <c r="C181" s="120" t="s">
        <v>15</v>
      </c>
      <c r="D181" s="123">
        <v>2</v>
      </c>
      <c r="E181" s="27"/>
      <c r="F181" s="122">
        <f t="shared" si="6"/>
        <v>0</v>
      </c>
    </row>
    <row r="182" spans="1:6" s="45" customFormat="1" x14ac:dyDescent="0.2">
      <c r="A182" s="130" t="s">
        <v>170</v>
      </c>
      <c r="B182" s="130"/>
      <c r="C182" s="130"/>
      <c r="D182" s="130"/>
      <c r="E182" s="35"/>
      <c r="F182" s="28"/>
    </row>
    <row r="183" spans="1:6" s="45" customFormat="1" ht="45" x14ac:dyDescent="0.2">
      <c r="A183" s="25">
        <v>1</v>
      </c>
      <c r="B183" s="24" t="s">
        <v>171</v>
      </c>
      <c r="C183" s="25" t="s">
        <v>73</v>
      </c>
      <c r="D183" s="47">
        <v>12</v>
      </c>
      <c r="E183" s="27"/>
      <c r="F183" s="28">
        <f t="shared" si="6"/>
        <v>0</v>
      </c>
    </row>
    <row r="184" spans="1:6" s="45" customFormat="1" ht="45" x14ac:dyDescent="0.2">
      <c r="A184" s="25">
        <v>2</v>
      </c>
      <c r="B184" s="24" t="s">
        <v>172</v>
      </c>
      <c r="C184" s="25" t="s">
        <v>73</v>
      </c>
      <c r="D184" s="47">
        <v>12</v>
      </c>
      <c r="E184" s="27"/>
      <c r="F184" s="28">
        <f t="shared" si="6"/>
        <v>0</v>
      </c>
    </row>
    <row r="185" spans="1:6" s="45" customFormat="1" ht="30" x14ac:dyDescent="0.2">
      <c r="A185" s="25">
        <v>3</v>
      </c>
      <c r="B185" s="24" t="s">
        <v>173</v>
      </c>
      <c r="C185" s="25" t="s">
        <v>73</v>
      </c>
      <c r="D185" s="47">
        <v>4</v>
      </c>
      <c r="E185" s="27"/>
      <c r="F185" s="28">
        <f t="shared" si="6"/>
        <v>0</v>
      </c>
    </row>
    <row r="186" spans="1:6" s="45" customFormat="1" ht="30" x14ac:dyDescent="0.2">
      <c r="A186" s="25">
        <v>4</v>
      </c>
      <c r="B186" s="24" t="s">
        <v>174</v>
      </c>
      <c r="C186" s="25" t="s">
        <v>73</v>
      </c>
      <c r="D186" s="47">
        <v>1</v>
      </c>
      <c r="E186" s="27"/>
      <c r="F186" s="28">
        <f t="shared" si="6"/>
        <v>0</v>
      </c>
    </row>
    <row r="187" spans="1:6" s="45" customFormat="1" ht="83.25" customHeight="1" x14ac:dyDescent="0.2">
      <c r="A187" s="25">
        <v>5</v>
      </c>
      <c r="B187" s="24" t="s">
        <v>175</v>
      </c>
      <c r="C187" s="25" t="s">
        <v>73</v>
      </c>
      <c r="D187" s="47">
        <v>1</v>
      </c>
      <c r="E187" s="27"/>
      <c r="F187" s="28">
        <f t="shared" si="6"/>
        <v>0</v>
      </c>
    </row>
    <row r="188" spans="1:6" s="45" customFormat="1" ht="45" x14ac:dyDescent="0.2">
      <c r="A188" s="25">
        <v>6</v>
      </c>
      <c r="B188" s="24" t="s">
        <v>176</v>
      </c>
      <c r="C188" s="25" t="s">
        <v>73</v>
      </c>
      <c r="D188" s="47">
        <v>1</v>
      </c>
      <c r="E188" s="27"/>
      <c r="F188" s="28">
        <f t="shared" si="6"/>
        <v>0</v>
      </c>
    </row>
    <row r="189" spans="1:6" s="45" customFormat="1" ht="80.25" customHeight="1" x14ac:dyDescent="0.2">
      <c r="A189" s="25">
        <v>7</v>
      </c>
      <c r="B189" s="24" t="s">
        <v>177</v>
      </c>
      <c r="C189" s="25" t="s">
        <v>73</v>
      </c>
      <c r="D189" s="47">
        <v>1</v>
      </c>
      <c r="E189" s="27"/>
      <c r="F189" s="28">
        <f t="shared" si="6"/>
        <v>0</v>
      </c>
    </row>
    <row r="190" spans="1:6" s="45" customFormat="1" ht="45" x14ac:dyDescent="0.2">
      <c r="A190" s="25">
        <v>8</v>
      </c>
      <c r="B190" s="24" t="s">
        <v>178</v>
      </c>
      <c r="C190" s="25" t="s">
        <v>73</v>
      </c>
      <c r="D190" s="47">
        <v>1</v>
      </c>
      <c r="E190" s="27"/>
      <c r="F190" s="28">
        <f t="shared" si="6"/>
        <v>0</v>
      </c>
    </row>
    <row r="191" spans="1:6" s="45" customFormat="1" ht="30" customHeight="1" x14ac:dyDescent="0.2">
      <c r="A191" s="25">
        <v>9</v>
      </c>
      <c r="B191" s="24" t="s">
        <v>179</v>
      </c>
      <c r="C191" s="25" t="s">
        <v>73</v>
      </c>
      <c r="D191" s="47">
        <v>1</v>
      </c>
      <c r="E191" s="27"/>
      <c r="F191" s="28">
        <f t="shared" si="6"/>
        <v>0</v>
      </c>
    </row>
    <row r="192" spans="1:6" s="45" customFormat="1" ht="30" customHeight="1" x14ac:dyDescent="0.2">
      <c r="A192" s="25">
        <v>10</v>
      </c>
      <c r="B192" s="24" t="s">
        <v>180</v>
      </c>
      <c r="C192" s="25" t="s">
        <v>73</v>
      </c>
      <c r="D192" s="47">
        <v>2</v>
      </c>
      <c r="E192" s="27"/>
      <c r="F192" s="28">
        <f t="shared" si="6"/>
        <v>0</v>
      </c>
    </row>
    <row r="193" spans="1:6" s="45" customFormat="1" ht="30" x14ac:dyDescent="0.2">
      <c r="A193" s="25">
        <v>11</v>
      </c>
      <c r="B193" s="24" t="s">
        <v>181</v>
      </c>
      <c r="C193" s="25" t="s">
        <v>73</v>
      </c>
      <c r="D193" s="47">
        <v>1</v>
      </c>
      <c r="E193" s="27"/>
      <c r="F193" s="28">
        <f t="shared" si="6"/>
        <v>0</v>
      </c>
    </row>
    <row r="194" spans="1:6" s="45" customFormat="1" ht="30" x14ac:dyDescent="0.2">
      <c r="A194" s="25">
        <v>12</v>
      </c>
      <c r="B194" s="24" t="s">
        <v>182</v>
      </c>
      <c r="C194" s="25" t="s">
        <v>119</v>
      </c>
      <c r="D194" s="47">
        <v>1</v>
      </c>
      <c r="E194" s="27"/>
      <c r="F194" s="28">
        <f t="shared" si="6"/>
        <v>0</v>
      </c>
    </row>
    <row r="195" spans="1:6" s="45" customFormat="1" ht="30" x14ac:dyDescent="0.2">
      <c r="A195" s="25">
        <v>13</v>
      </c>
      <c r="B195" s="24" t="s">
        <v>168</v>
      </c>
      <c r="C195" s="25" t="s">
        <v>85</v>
      </c>
      <c r="D195" s="47">
        <v>360</v>
      </c>
      <c r="E195" s="27"/>
      <c r="F195" s="28">
        <f t="shared" si="6"/>
        <v>0</v>
      </c>
    </row>
    <row r="196" spans="1:6" s="45" customFormat="1" ht="30" customHeight="1" x14ac:dyDescent="0.2">
      <c r="A196" s="25">
        <v>14</v>
      </c>
      <c r="B196" s="24" t="s">
        <v>133</v>
      </c>
      <c r="C196" s="25" t="s">
        <v>85</v>
      </c>
      <c r="D196" s="47">
        <v>300</v>
      </c>
      <c r="E196" s="27"/>
      <c r="F196" s="28">
        <f t="shared" si="6"/>
        <v>0</v>
      </c>
    </row>
    <row r="197" spans="1:6" s="45" customFormat="1" ht="30" x14ac:dyDescent="0.2">
      <c r="A197" s="25">
        <v>15</v>
      </c>
      <c r="B197" s="24" t="s">
        <v>134</v>
      </c>
      <c r="C197" s="25" t="s">
        <v>85</v>
      </c>
      <c r="D197" s="47">
        <v>60</v>
      </c>
      <c r="E197" s="27"/>
      <c r="F197" s="28">
        <f t="shared" si="6"/>
        <v>0</v>
      </c>
    </row>
    <row r="198" spans="1:6" s="45" customFormat="1" x14ac:dyDescent="0.2">
      <c r="A198" s="25">
        <v>16</v>
      </c>
      <c r="B198" s="24" t="s">
        <v>183</v>
      </c>
      <c r="C198" s="25" t="s">
        <v>73</v>
      </c>
      <c r="D198" s="47">
        <v>1</v>
      </c>
      <c r="E198" s="27"/>
      <c r="F198" s="28">
        <f t="shared" si="6"/>
        <v>0</v>
      </c>
    </row>
    <row r="199" spans="1:6" s="45" customFormat="1" x14ac:dyDescent="0.2">
      <c r="A199" s="25">
        <v>17</v>
      </c>
      <c r="B199" s="24" t="s">
        <v>148</v>
      </c>
      <c r="C199" s="25" t="s">
        <v>73</v>
      </c>
      <c r="D199" s="47">
        <v>1</v>
      </c>
      <c r="E199" s="27"/>
      <c r="F199" s="28">
        <f t="shared" si="6"/>
        <v>0</v>
      </c>
    </row>
    <row r="200" spans="1:6" s="45" customFormat="1" ht="15" customHeight="1" x14ac:dyDescent="0.2">
      <c r="A200" s="25">
        <v>18</v>
      </c>
      <c r="B200" s="24" t="s">
        <v>149</v>
      </c>
      <c r="C200" s="25" t="s">
        <v>15</v>
      </c>
      <c r="D200" s="47">
        <v>1</v>
      </c>
      <c r="E200" s="27"/>
      <c r="F200" s="28">
        <f t="shared" si="6"/>
        <v>0</v>
      </c>
    </row>
    <row r="201" spans="1:6" x14ac:dyDescent="0.25">
      <c r="A201" s="130" t="s">
        <v>184</v>
      </c>
      <c r="B201" s="130"/>
      <c r="C201" s="130"/>
      <c r="D201" s="130"/>
      <c r="E201" s="35"/>
      <c r="F201" s="28"/>
    </row>
    <row r="202" spans="1:6" ht="30" x14ac:dyDescent="0.25">
      <c r="A202" s="25">
        <v>1</v>
      </c>
      <c r="B202" s="24" t="s">
        <v>185</v>
      </c>
      <c r="C202" s="25" t="s">
        <v>85</v>
      </c>
      <c r="D202" s="44">
        <v>350</v>
      </c>
      <c r="E202" s="27"/>
      <c r="F202" s="28">
        <f t="shared" si="6"/>
        <v>0</v>
      </c>
    </row>
    <row r="203" spans="1:6" ht="45" x14ac:dyDescent="0.25">
      <c r="A203" s="25">
        <f t="shared" ref="A203:A213" si="7">+A202+1</f>
        <v>2</v>
      </c>
      <c r="B203" s="24" t="s">
        <v>186</v>
      </c>
      <c r="C203" s="25" t="s">
        <v>85</v>
      </c>
      <c r="D203" s="44">
        <f>10*8</f>
        <v>80</v>
      </c>
      <c r="E203" s="27"/>
      <c r="F203" s="28">
        <f t="shared" si="6"/>
        <v>0</v>
      </c>
    </row>
    <row r="204" spans="1:6" ht="45" x14ac:dyDescent="0.25">
      <c r="A204" s="25">
        <f t="shared" si="7"/>
        <v>3</v>
      </c>
      <c r="B204" s="24" t="s">
        <v>187</v>
      </c>
      <c r="C204" s="25" t="s">
        <v>73</v>
      </c>
      <c r="D204" s="44">
        <v>9</v>
      </c>
      <c r="E204" s="27"/>
      <c r="F204" s="28">
        <f t="shared" ref="F204:F213" si="8">ROUND(D204*E204,2)</f>
        <v>0</v>
      </c>
    </row>
    <row r="205" spans="1:6" ht="30" x14ac:dyDescent="0.25">
      <c r="A205" s="25">
        <f t="shared" si="7"/>
        <v>4</v>
      </c>
      <c r="B205" s="24" t="s">
        <v>188</v>
      </c>
      <c r="C205" s="25" t="s">
        <v>73</v>
      </c>
      <c r="D205" s="44">
        <v>70</v>
      </c>
      <c r="E205" s="27"/>
      <c r="F205" s="28">
        <f t="shared" si="8"/>
        <v>0</v>
      </c>
    </row>
    <row r="206" spans="1:6" ht="15" customHeight="1" x14ac:dyDescent="0.25">
      <c r="A206" s="25">
        <f t="shared" si="7"/>
        <v>5</v>
      </c>
      <c r="B206" s="24" t="s">
        <v>189</v>
      </c>
      <c r="C206" s="25" t="s">
        <v>73</v>
      </c>
      <c r="D206" s="44">
        <v>350</v>
      </c>
      <c r="E206" s="27"/>
      <c r="F206" s="28">
        <f t="shared" si="8"/>
        <v>0</v>
      </c>
    </row>
    <row r="207" spans="1:6" ht="30" x14ac:dyDescent="0.25">
      <c r="A207" s="25">
        <f t="shared" si="7"/>
        <v>6</v>
      </c>
      <c r="B207" s="24" t="s">
        <v>190</v>
      </c>
      <c r="C207" s="25" t="s">
        <v>73</v>
      </c>
      <c r="D207" s="44">
        <v>80</v>
      </c>
      <c r="E207" s="27"/>
      <c r="F207" s="28">
        <f t="shared" si="8"/>
        <v>0</v>
      </c>
    </row>
    <row r="208" spans="1:6" ht="45" x14ac:dyDescent="0.25">
      <c r="A208" s="25">
        <f t="shared" si="7"/>
        <v>7</v>
      </c>
      <c r="B208" s="24" t="s">
        <v>191</v>
      </c>
      <c r="C208" s="25" t="s">
        <v>73</v>
      </c>
      <c r="D208" s="44">
        <v>8</v>
      </c>
      <c r="E208" s="27"/>
      <c r="F208" s="28">
        <f t="shared" si="8"/>
        <v>0</v>
      </c>
    </row>
    <row r="209" spans="1:23" ht="30" customHeight="1" x14ac:dyDescent="0.25">
      <c r="A209" s="25">
        <f t="shared" si="7"/>
        <v>8</v>
      </c>
      <c r="B209" s="24" t="s">
        <v>192</v>
      </c>
      <c r="C209" s="25" t="s">
        <v>85</v>
      </c>
      <c r="D209" s="44">
        <f>60+100</f>
        <v>160</v>
      </c>
      <c r="E209" s="27"/>
      <c r="F209" s="28">
        <f t="shared" si="8"/>
        <v>0</v>
      </c>
    </row>
    <row r="210" spans="1:23" ht="15.75" customHeight="1" x14ac:dyDescent="0.25">
      <c r="A210" s="25">
        <f t="shared" si="7"/>
        <v>9</v>
      </c>
      <c r="B210" s="24" t="s">
        <v>193</v>
      </c>
      <c r="C210" s="25" t="s">
        <v>73</v>
      </c>
      <c r="D210" s="44">
        <v>100</v>
      </c>
      <c r="E210" s="27"/>
      <c r="F210" s="28">
        <f t="shared" si="8"/>
        <v>0</v>
      </c>
    </row>
    <row r="211" spans="1:23" ht="30" x14ac:dyDescent="0.25">
      <c r="A211" s="25">
        <f t="shared" si="7"/>
        <v>10</v>
      </c>
      <c r="B211" s="24" t="s">
        <v>194</v>
      </c>
      <c r="C211" s="25" t="s">
        <v>73</v>
      </c>
      <c r="D211" s="44">
        <v>8</v>
      </c>
      <c r="E211" s="27"/>
      <c r="F211" s="28">
        <f t="shared" si="8"/>
        <v>0</v>
      </c>
    </row>
    <row r="212" spans="1:23" ht="30" x14ac:dyDescent="0.25">
      <c r="A212" s="25">
        <f t="shared" si="7"/>
        <v>11</v>
      </c>
      <c r="B212" s="24" t="s">
        <v>195</v>
      </c>
      <c r="C212" s="25" t="s">
        <v>73</v>
      </c>
      <c r="D212" s="44">
        <v>1</v>
      </c>
      <c r="E212" s="27"/>
      <c r="F212" s="28">
        <f t="shared" si="8"/>
        <v>0</v>
      </c>
    </row>
    <row r="213" spans="1:23" x14ac:dyDescent="0.25">
      <c r="A213" s="25">
        <f t="shared" si="7"/>
        <v>12</v>
      </c>
      <c r="B213" s="24" t="s">
        <v>196</v>
      </c>
      <c r="C213" s="25" t="s">
        <v>73</v>
      </c>
      <c r="D213" s="44">
        <v>50</v>
      </c>
      <c r="E213" s="27"/>
      <c r="F213" s="28">
        <f t="shared" si="8"/>
        <v>0</v>
      </c>
    </row>
    <row r="214" spans="1:23" x14ac:dyDescent="0.25">
      <c r="A214" s="49"/>
      <c r="B214" s="33" t="s">
        <v>369</v>
      </c>
      <c r="C214" s="33"/>
      <c r="D214" s="33"/>
      <c r="E214" s="35"/>
      <c r="F214" s="50">
        <f>SUM(F72:F213)</f>
        <v>0</v>
      </c>
    </row>
    <row r="215" spans="1:23" ht="27.75" customHeight="1" x14ac:dyDescent="0.25">
      <c r="A215" s="34" t="s">
        <v>197</v>
      </c>
      <c r="B215" s="41"/>
      <c r="C215" s="41"/>
      <c r="D215" s="41"/>
      <c r="E215" s="35"/>
      <c r="F215" s="36"/>
    </row>
    <row r="216" spans="1:23" x14ac:dyDescent="0.25">
      <c r="A216" s="137" t="s">
        <v>198</v>
      </c>
      <c r="B216" s="137"/>
      <c r="C216" s="137"/>
      <c r="D216" s="137"/>
      <c r="E216" s="35"/>
      <c r="F216" s="43"/>
      <c r="O216" s="2"/>
      <c r="P216" s="2"/>
      <c r="Q216" s="12"/>
      <c r="R216" s="13"/>
      <c r="S216" s="14"/>
      <c r="T216" s="15"/>
      <c r="U216" s="2"/>
      <c r="V216" s="2"/>
      <c r="W216" s="2"/>
    </row>
    <row r="217" spans="1:23" ht="30" x14ac:dyDescent="0.25">
      <c r="A217" s="51">
        <v>1</v>
      </c>
      <c r="B217" s="24" t="s">
        <v>199</v>
      </c>
      <c r="C217" s="51" t="s">
        <v>200</v>
      </c>
      <c r="D217" s="52">
        <v>33</v>
      </c>
      <c r="E217" s="53"/>
      <c r="F217" s="28">
        <f>ROUND(D217*E217,2)</f>
        <v>0</v>
      </c>
      <c r="O217" s="2"/>
      <c r="P217" s="2"/>
      <c r="Q217" s="12"/>
      <c r="R217" s="13"/>
      <c r="S217" s="14"/>
      <c r="T217" s="15"/>
      <c r="U217" s="2"/>
      <c r="V217" s="2"/>
      <c r="W217" s="2"/>
    </row>
    <row r="218" spans="1:23" ht="30" x14ac:dyDescent="0.25">
      <c r="A218" s="51">
        <v>2</v>
      </c>
      <c r="B218" s="24" t="s">
        <v>201</v>
      </c>
      <c r="C218" s="51" t="s">
        <v>200</v>
      </c>
      <c r="D218" s="52">
        <v>27</v>
      </c>
      <c r="E218" s="53"/>
      <c r="F218" s="28">
        <f t="shared" ref="F218:F281" si="9">ROUND(D218*E218,2)</f>
        <v>0</v>
      </c>
      <c r="O218" s="2"/>
      <c r="P218" s="2"/>
      <c r="Q218" s="12"/>
      <c r="R218" s="13"/>
      <c r="S218" s="14"/>
      <c r="T218" s="15"/>
      <c r="U218" s="2"/>
      <c r="V218" s="2"/>
      <c r="W218" s="2"/>
    </row>
    <row r="219" spans="1:23" ht="30" x14ac:dyDescent="0.25">
      <c r="A219" s="51">
        <v>3</v>
      </c>
      <c r="B219" s="24" t="s">
        <v>202</v>
      </c>
      <c r="C219" s="51" t="s">
        <v>200</v>
      </c>
      <c r="D219" s="52">
        <v>1</v>
      </c>
      <c r="E219" s="54"/>
      <c r="F219" s="28">
        <f t="shared" si="9"/>
        <v>0</v>
      </c>
      <c r="O219" s="2"/>
      <c r="P219" s="2"/>
      <c r="Q219" s="12"/>
      <c r="R219" s="13"/>
      <c r="S219" s="14"/>
      <c r="T219" s="15"/>
      <c r="U219" s="2"/>
      <c r="V219" s="2"/>
      <c r="W219" s="2"/>
    </row>
    <row r="220" spans="1:23" ht="30" x14ac:dyDescent="0.25">
      <c r="A220" s="51">
        <v>4</v>
      </c>
      <c r="B220" s="24" t="s">
        <v>203</v>
      </c>
      <c r="C220" s="51" t="s">
        <v>200</v>
      </c>
      <c r="D220" s="52">
        <v>8</v>
      </c>
      <c r="E220" s="54"/>
      <c r="F220" s="28">
        <f t="shared" si="9"/>
        <v>0</v>
      </c>
      <c r="O220" s="2"/>
      <c r="P220" s="2"/>
      <c r="Q220" s="12"/>
      <c r="R220" s="13"/>
      <c r="S220" s="14"/>
      <c r="T220" s="15"/>
      <c r="U220" s="2"/>
      <c r="V220" s="2"/>
      <c r="W220" s="2"/>
    </row>
    <row r="221" spans="1:23" ht="30" x14ac:dyDescent="0.25">
      <c r="A221" s="51">
        <v>5</v>
      </c>
      <c r="B221" s="24" t="s">
        <v>204</v>
      </c>
      <c r="C221" s="51" t="s">
        <v>200</v>
      </c>
      <c r="D221" s="52">
        <v>3</v>
      </c>
      <c r="E221" s="27"/>
      <c r="F221" s="28">
        <f t="shared" si="9"/>
        <v>0</v>
      </c>
      <c r="O221" s="2"/>
      <c r="P221" s="2"/>
      <c r="Q221" s="12"/>
      <c r="R221" s="13"/>
      <c r="S221" s="14"/>
      <c r="T221" s="15"/>
      <c r="U221" s="2"/>
      <c r="V221" s="2"/>
      <c r="W221" s="2"/>
    </row>
    <row r="222" spans="1:23" ht="30" x14ac:dyDescent="0.25">
      <c r="A222" s="51">
        <v>6</v>
      </c>
      <c r="B222" s="24" t="s">
        <v>205</v>
      </c>
      <c r="C222" s="51" t="s">
        <v>200</v>
      </c>
      <c r="D222" s="52">
        <v>13</v>
      </c>
      <c r="E222" s="27"/>
      <c r="F222" s="28">
        <f t="shared" si="9"/>
        <v>0</v>
      </c>
      <c r="O222" s="2"/>
      <c r="P222" s="2"/>
      <c r="Q222" s="12"/>
      <c r="R222" s="13"/>
      <c r="S222" s="14"/>
      <c r="T222" s="15"/>
      <c r="U222" s="2"/>
      <c r="V222" s="2"/>
      <c r="W222" s="2"/>
    </row>
    <row r="223" spans="1:23" ht="30" x14ac:dyDescent="0.25">
      <c r="A223" s="51">
        <v>7</v>
      </c>
      <c r="B223" s="24" t="s">
        <v>206</v>
      </c>
      <c r="C223" s="51" t="s">
        <v>200</v>
      </c>
      <c r="D223" s="52">
        <v>43</v>
      </c>
      <c r="E223" s="27"/>
      <c r="F223" s="28">
        <f t="shared" si="9"/>
        <v>0</v>
      </c>
      <c r="O223" s="2"/>
      <c r="P223" s="2"/>
      <c r="Q223" s="12"/>
      <c r="R223" s="13"/>
      <c r="S223" s="14"/>
      <c r="T223" s="15"/>
      <c r="U223" s="2"/>
      <c r="V223" s="2"/>
      <c r="W223" s="2"/>
    </row>
    <row r="224" spans="1:23" ht="30" x14ac:dyDescent="0.25">
      <c r="A224" s="51">
        <v>8</v>
      </c>
      <c r="B224" s="24" t="s">
        <v>207</v>
      </c>
      <c r="C224" s="51" t="s">
        <v>200</v>
      </c>
      <c r="D224" s="52">
        <f>D217+D218</f>
        <v>60</v>
      </c>
      <c r="E224" s="27"/>
      <c r="F224" s="28">
        <f t="shared" si="9"/>
        <v>0</v>
      </c>
      <c r="O224" s="2"/>
      <c r="P224" s="2"/>
      <c r="Q224" s="12"/>
      <c r="R224" s="13"/>
      <c r="S224" s="14"/>
      <c r="T224" s="15"/>
      <c r="U224" s="2"/>
      <c r="V224" s="2"/>
      <c r="W224" s="2"/>
    </row>
    <row r="225" spans="1:23" ht="30" x14ac:dyDescent="0.25">
      <c r="A225" s="51">
        <v>9</v>
      </c>
      <c r="B225" s="24" t="s">
        <v>208</v>
      </c>
      <c r="C225" s="51" t="s">
        <v>200</v>
      </c>
      <c r="D225" s="52">
        <f>D219+D220</f>
        <v>9</v>
      </c>
      <c r="E225" s="27"/>
      <c r="F225" s="28">
        <f t="shared" si="9"/>
        <v>0</v>
      </c>
      <c r="O225" s="2"/>
      <c r="P225" s="2"/>
      <c r="Q225" s="12"/>
      <c r="R225" s="13"/>
      <c r="S225" s="14"/>
      <c r="T225" s="15"/>
      <c r="U225" s="2"/>
      <c r="V225" s="2"/>
      <c r="W225" s="2"/>
    </row>
    <row r="226" spans="1:23" ht="30" x14ac:dyDescent="0.25">
      <c r="A226" s="51">
        <v>10</v>
      </c>
      <c r="B226" s="24" t="s">
        <v>209</v>
      </c>
      <c r="C226" s="51" t="s">
        <v>200</v>
      </c>
      <c r="D226" s="52">
        <f>D221</f>
        <v>3</v>
      </c>
      <c r="E226" s="27"/>
      <c r="F226" s="28">
        <f t="shared" si="9"/>
        <v>0</v>
      </c>
      <c r="O226" s="2"/>
      <c r="P226" s="2"/>
      <c r="Q226" s="12"/>
      <c r="R226" s="13"/>
      <c r="S226" s="14"/>
      <c r="T226" s="15"/>
      <c r="U226" s="2"/>
      <c r="V226" s="2"/>
      <c r="W226" s="2"/>
    </row>
    <row r="227" spans="1:23" ht="30" x14ac:dyDescent="0.25">
      <c r="A227" s="51">
        <v>11</v>
      </c>
      <c r="B227" s="24" t="s">
        <v>210</v>
      </c>
      <c r="C227" s="51" t="s">
        <v>200</v>
      </c>
      <c r="D227" s="52">
        <f>D223</f>
        <v>43</v>
      </c>
      <c r="E227" s="27"/>
      <c r="F227" s="28">
        <f t="shared" si="9"/>
        <v>0</v>
      </c>
      <c r="O227" s="2"/>
      <c r="P227" s="2"/>
      <c r="Q227" s="12"/>
      <c r="R227" s="13"/>
      <c r="S227" s="14"/>
      <c r="T227" s="15"/>
      <c r="U227" s="2"/>
      <c r="V227" s="2"/>
      <c r="W227" s="2"/>
    </row>
    <row r="228" spans="1:23" ht="30" x14ac:dyDescent="0.25">
      <c r="A228" s="51">
        <v>12</v>
      </c>
      <c r="B228" s="24" t="s">
        <v>211</v>
      </c>
      <c r="C228" s="51" t="s">
        <v>73</v>
      </c>
      <c r="D228" s="52">
        <v>1</v>
      </c>
      <c r="E228" s="27"/>
      <c r="F228" s="28">
        <f t="shared" si="9"/>
        <v>0</v>
      </c>
      <c r="O228" s="2"/>
      <c r="P228" s="2"/>
      <c r="Q228" s="12"/>
      <c r="R228" s="13"/>
      <c r="S228" s="14"/>
      <c r="T228" s="15"/>
      <c r="U228" s="2"/>
      <c r="V228" s="2"/>
      <c r="W228" s="2"/>
    </row>
    <row r="229" spans="1:23" ht="30" x14ac:dyDescent="0.25">
      <c r="A229" s="51">
        <v>13</v>
      </c>
      <c r="B229" s="24" t="s">
        <v>212</v>
      </c>
      <c r="C229" s="51" t="s">
        <v>73</v>
      </c>
      <c r="D229" s="52">
        <v>1</v>
      </c>
      <c r="E229" s="27"/>
      <c r="F229" s="28">
        <f t="shared" si="9"/>
        <v>0</v>
      </c>
      <c r="O229" s="2"/>
      <c r="P229" s="2"/>
      <c r="Q229" s="12"/>
      <c r="R229" s="13"/>
      <c r="S229" s="14"/>
      <c r="T229" s="15"/>
      <c r="U229" s="2"/>
      <c r="V229" s="2"/>
      <c r="W229" s="2"/>
    </row>
    <row r="230" spans="1:23" ht="30" x14ac:dyDescent="0.25">
      <c r="A230" s="51">
        <v>14</v>
      </c>
      <c r="B230" s="24" t="s">
        <v>213</v>
      </c>
      <c r="C230" s="51" t="s">
        <v>73</v>
      </c>
      <c r="D230" s="52">
        <v>1</v>
      </c>
      <c r="E230" s="27"/>
      <c r="F230" s="28">
        <f t="shared" si="9"/>
        <v>0</v>
      </c>
      <c r="O230" s="2"/>
      <c r="P230" s="2"/>
      <c r="Q230" s="12"/>
      <c r="R230" s="13"/>
      <c r="S230" s="14"/>
      <c r="T230" s="15"/>
      <c r="U230" s="2"/>
      <c r="V230" s="2"/>
      <c r="W230" s="2"/>
    </row>
    <row r="231" spans="1:23" ht="30" x14ac:dyDescent="0.25">
      <c r="A231" s="51">
        <v>15</v>
      </c>
      <c r="B231" s="24" t="s">
        <v>214</v>
      </c>
      <c r="C231" s="51" t="s">
        <v>73</v>
      </c>
      <c r="D231" s="52">
        <v>3</v>
      </c>
      <c r="E231" s="27"/>
      <c r="F231" s="28">
        <f t="shared" si="9"/>
        <v>0</v>
      </c>
      <c r="O231" s="2"/>
      <c r="P231" s="2"/>
      <c r="Q231" s="12"/>
      <c r="R231" s="13"/>
      <c r="S231" s="14"/>
      <c r="T231" s="15"/>
      <c r="U231" s="2"/>
      <c r="V231" s="2"/>
      <c r="W231" s="2"/>
    </row>
    <row r="232" spans="1:23" ht="30" x14ac:dyDescent="0.25">
      <c r="A232" s="51">
        <v>16</v>
      </c>
      <c r="B232" s="24" t="s">
        <v>215</v>
      </c>
      <c r="C232" s="51" t="s">
        <v>73</v>
      </c>
      <c r="D232" s="52">
        <v>1</v>
      </c>
      <c r="E232" s="27"/>
      <c r="F232" s="28">
        <f t="shared" si="9"/>
        <v>0</v>
      </c>
      <c r="O232" s="2"/>
      <c r="P232" s="2"/>
      <c r="Q232" s="12"/>
      <c r="R232" s="13"/>
      <c r="S232" s="14"/>
      <c r="T232" s="15"/>
      <c r="U232" s="2"/>
      <c r="V232" s="2"/>
      <c r="W232" s="2"/>
    </row>
    <row r="233" spans="1:23" ht="30" x14ac:dyDescent="0.25">
      <c r="A233" s="51">
        <v>17</v>
      </c>
      <c r="B233" s="24" t="s">
        <v>216</v>
      </c>
      <c r="C233" s="51" t="s">
        <v>73</v>
      </c>
      <c r="D233" s="52">
        <v>1</v>
      </c>
      <c r="E233" s="27"/>
      <c r="F233" s="28">
        <f t="shared" si="9"/>
        <v>0</v>
      </c>
      <c r="O233" s="2"/>
      <c r="P233" s="2"/>
      <c r="Q233" s="12"/>
      <c r="R233" s="13"/>
      <c r="S233" s="14"/>
      <c r="T233" s="15"/>
      <c r="U233" s="2"/>
      <c r="V233" s="2"/>
      <c r="W233" s="2"/>
    </row>
    <row r="234" spans="1:23" ht="30" x14ac:dyDescent="0.25">
      <c r="A234" s="51">
        <v>18</v>
      </c>
      <c r="B234" s="24" t="s">
        <v>217</v>
      </c>
      <c r="C234" s="51" t="s">
        <v>200</v>
      </c>
      <c r="D234" s="52">
        <v>8</v>
      </c>
      <c r="E234" s="27"/>
      <c r="F234" s="28">
        <f t="shared" si="9"/>
        <v>0</v>
      </c>
      <c r="O234" s="2"/>
      <c r="P234" s="2"/>
      <c r="Q234" s="12"/>
      <c r="R234" s="13"/>
      <c r="S234" s="14"/>
      <c r="T234" s="15"/>
      <c r="U234" s="2"/>
      <c r="V234" s="2"/>
      <c r="W234" s="2"/>
    </row>
    <row r="235" spans="1:23" ht="30" x14ac:dyDescent="0.25">
      <c r="A235" s="51">
        <v>19</v>
      </c>
      <c r="B235" s="24" t="s">
        <v>218</v>
      </c>
      <c r="C235" s="51" t="s">
        <v>73</v>
      </c>
      <c r="D235" s="52">
        <v>8</v>
      </c>
      <c r="E235" s="27"/>
      <c r="F235" s="28">
        <f t="shared" si="9"/>
        <v>0</v>
      </c>
      <c r="O235" s="2"/>
      <c r="P235" s="2"/>
      <c r="Q235" s="12"/>
      <c r="R235" s="13"/>
      <c r="S235" s="14"/>
      <c r="T235" s="15"/>
      <c r="U235" s="2"/>
      <c r="V235" s="2"/>
      <c r="W235" s="2"/>
    </row>
    <row r="236" spans="1:23" ht="15" customHeight="1" x14ac:dyDescent="0.25">
      <c r="A236" s="51">
        <v>20</v>
      </c>
      <c r="B236" s="24" t="s">
        <v>219</v>
      </c>
      <c r="C236" s="51" t="s">
        <v>73</v>
      </c>
      <c r="D236" s="52">
        <v>2</v>
      </c>
      <c r="E236" s="27"/>
      <c r="F236" s="28">
        <f t="shared" si="9"/>
        <v>0</v>
      </c>
      <c r="O236" s="2"/>
      <c r="P236" s="2"/>
      <c r="Q236" s="12"/>
      <c r="R236" s="13"/>
      <c r="S236" s="14"/>
      <c r="T236" s="15"/>
      <c r="U236" s="2"/>
      <c r="V236" s="2"/>
      <c r="W236" s="2"/>
    </row>
    <row r="237" spans="1:23" s="55" customFormat="1" ht="15" customHeight="1" x14ac:dyDescent="0.25">
      <c r="A237" s="51">
        <v>21</v>
      </c>
      <c r="B237" s="24" t="s">
        <v>220</v>
      </c>
      <c r="C237" s="51" t="s">
        <v>73</v>
      </c>
      <c r="D237" s="52">
        <v>1</v>
      </c>
      <c r="E237" s="27"/>
      <c r="F237" s="28">
        <f t="shared" si="9"/>
        <v>0</v>
      </c>
      <c r="O237" s="2"/>
      <c r="P237" s="2"/>
      <c r="Q237" s="12"/>
      <c r="R237" s="13"/>
      <c r="S237" s="14"/>
      <c r="T237" s="15"/>
      <c r="U237" s="2"/>
      <c r="V237" s="2"/>
      <c r="W237" s="2"/>
    </row>
    <row r="238" spans="1:23" ht="15" customHeight="1" x14ac:dyDescent="0.25">
      <c r="A238" s="51">
        <v>22</v>
      </c>
      <c r="B238" s="24" t="s">
        <v>221</v>
      </c>
      <c r="C238" s="51" t="s">
        <v>73</v>
      </c>
      <c r="D238" s="52">
        <v>9</v>
      </c>
      <c r="E238" s="27"/>
      <c r="F238" s="28">
        <f t="shared" si="9"/>
        <v>0</v>
      </c>
      <c r="O238" s="2"/>
      <c r="P238" s="2"/>
      <c r="Q238" s="12"/>
      <c r="R238" s="13"/>
      <c r="S238" s="14"/>
      <c r="T238" s="15"/>
      <c r="U238" s="2"/>
      <c r="V238" s="2"/>
      <c r="W238" s="2"/>
    </row>
    <row r="239" spans="1:23" ht="15" customHeight="1" x14ac:dyDescent="0.25">
      <c r="A239" s="51">
        <v>23</v>
      </c>
      <c r="B239" s="24" t="s">
        <v>222</v>
      </c>
      <c r="C239" s="51" t="s">
        <v>73</v>
      </c>
      <c r="D239" s="52">
        <v>2</v>
      </c>
      <c r="E239" s="27"/>
      <c r="F239" s="28">
        <f t="shared" si="9"/>
        <v>0</v>
      </c>
      <c r="O239" s="2"/>
      <c r="P239" s="2"/>
      <c r="Q239" s="12"/>
      <c r="R239" s="13"/>
      <c r="S239" s="14"/>
      <c r="T239" s="15"/>
      <c r="U239" s="2"/>
      <c r="V239" s="2"/>
      <c r="W239" s="2"/>
    </row>
    <row r="240" spans="1:23" ht="17.25" customHeight="1" x14ac:dyDescent="0.25">
      <c r="A240" s="51">
        <v>24</v>
      </c>
      <c r="B240" s="24" t="s">
        <v>223</v>
      </c>
      <c r="C240" s="51" t="s">
        <v>73</v>
      </c>
      <c r="D240" s="52">
        <v>1</v>
      </c>
      <c r="E240" s="27"/>
      <c r="F240" s="28">
        <f t="shared" si="9"/>
        <v>0</v>
      </c>
      <c r="O240" s="2"/>
      <c r="P240" s="2"/>
      <c r="Q240" s="12"/>
      <c r="R240" s="13"/>
      <c r="S240" s="14"/>
      <c r="T240" s="15"/>
      <c r="U240" s="2"/>
      <c r="V240" s="2"/>
      <c r="W240" s="2"/>
    </row>
    <row r="241" spans="1:23" ht="45" x14ac:dyDescent="0.25">
      <c r="A241" s="51">
        <v>25</v>
      </c>
      <c r="B241" s="24" t="s">
        <v>224</v>
      </c>
      <c r="C241" s="51" t="s">
        <v>119</v>
      </c>
      <c r="D241" s="52">
        <v>2</v>
      </c>
      <c r="E241" s="27"/>
      <c r="F241" s="28">
        <f t="shared" si="9"/>
        <v>0</v>
      </c>
      <c r="O241" s="2"/>
      <c r="P241" s="2"/>
      <c r="Q241" s="12"/>
      <c r="R241" s="13"/>
      <c r="S241" s="14"/>
      <c r="T241" s="15"/>
      <c r="U241" s="2"/>
      <c r="V241" s="2"/>
      <c r="W241" s="2"/>
    </row>
    <row r="242" spans="1:23" ht="45" x14ac:dyDescent="0.25">
      <c r="A242" s="51">
        <v>26</v>
      </c>
      <c r="B242" s="24" t="s">
        <v>225</v>
      </c>
      <c r="C242" s="51" t="s">
        <v>119</v>
      </c>
      <c r="D242" s="52">
        <v>1</v>
      </c>
      <c r="E242" s="27"/>
      <c r="F242" s="28">
        <f t="shared" si="9"/>
        <v>0</v>
      </c>
      <c r="O242" s="2"/>
      <c r="P242" s="2"/>
      <c r="Q242" s="12"/>
      <c r="R242" s="13"/>
      <c r="S242" s="14"/>
      <c r="T242" s="15"/>
      <c r="U242" s="2"/>
      <c r="V242" s="2"/>
      <c r="W242" s="2"/>
    </row>
    <row r="243" spans="1:23" ht="68.25" customHeight="1" x14ac:dyDescent="0.25">
      <c r="A243" s="51">
        <v>27</v>
      </c>
      <c r="B243" s="24" t="s">
        <v>226</v>
      </c>
      <c r="C243" s="51" t="s">
        <v>73</v>
      </c>
      <c r="D243" s="52">
        <v>5</v>
      </c>
      <c r="E243" s="27"/>
      <c r="F243" s="28">
        <f t="shared" si="9"/>
        <v>0</v>
      </c>
      <c r="O243" s="2"/>
      <c r="P243" s="2"/>
      <c r="Q243" s="12"/>
      <c r="R243" s="13"/>
      <c r="S243" s="14"/>
      <c r="T243" s="15"/>
      <c r="U243" s="2"/>
      <c r="V243" s="2"/>
      <c r="W243" s="2"/>
    </row>
    <row r="244" spans="1:23" ht="30" x14ac:dyDescent="0.25">
      <c r="A244" s="51">
        <v>28</v>
      </c>
      <c r="B244" s="24" t="s">
        <v>227</v>
      </c>
      <c r="C244" s="51" t="s">
        <v>73</v>
      </c>
      <c r="D244" s="52">
        <f>D238+D239+D240</f>
        <v>12</v>
      </c>
      <c r="E244" s="27"/>
      <c r="F244" s="28">
        <f t="shared" si="9"/>
        <v>0</v>
      </c>
      <c r="O244" s="2"/>
      <c r="P244" s="2"/>
      <c r="Q244" s="12"/>
      <c r="R244" s="13"/>
      <c r="S244" s="14"/>
      <c r="T244" s="15"/>
      <c r="U244" s="2"/>
      <c r="V244" s="2"/>
      <c r="W244" s="2"/>
    </row>
    <row r="245" spans="1:23" ht="30" x14ac:dyDescent="0.25">
      <c r="A245" s="51">
        <v>29</v>
      </c>
      <c r="B245" s="24" t="s">
        <v>228</v>
      </c>
      <c r="C245" s="51" t="s">
        <v>73</v>
      </c>
      <c r="D245" s="52">
        <f>D235+D236</f>
        <v>10</v>
      </c>
      <c r="E245" s="27"/>
      <c r="F245" s="28">
        <f t="shared" si="9"/>
        <v>0</v>
      </c>
      <c r="O245" s="2"/>
      <c r="P245" s="2"/>
      <c r="Q245" s="12"/>
      <c r="R245" s="13"/>
      <c r="S245" s="14"/>
      <c r="T245" s="15"/>
      <c r="U245" s="2"/>
      <c r="V245" s="2"/>
      <c r="W245" s="2"/>
    </row>
    <row r="246" spans="1:23" s="55" customFormat="1" ht="30" customHeight="1" x14ac:dyDescent="0.25">
      <c r="A246" s="51">
        <v>30</v>
      </c>
      <c r="B246" s="56" t="s">
        <v>229</v>
      </c>
      <c r="C246" s="51" t="s">
        <v>119</v>
      </c>
      <c r="D246" s="52">
        <v>1</v>
      </c>
      <c r="E246" s="27"/>
      <c r="F246" s="28">
        <f t="shared" si="9"/>
        <v>0</v>
      </c>
      <c r="O246" s="2"/>
      <c r="P246" s="2"/>
      <c r="Q246" s="12"/>
      <c r="R246" s="13"/>
      <c r="S246" s="14"/>
      <c r="T246" s="15"/>
      <c r="U246" s="2"/>
      <c r="V246" s="2"/>
      <c r="W246" s="2"/>
    </row>
    <row r="247" spans="1:23" s="55" customFormat="1" ht="30" x14ac:dyDescent="0.25">
      <c r="A247" s="51">
        <v>31</v>
      </c>
      <c r="B247" s="24" t="s">
        <v>230</v>
      </c>
      <c r="C247" s="51" t="s">
        <v>119</v>
      </c>
      <c r="D247" s="52">
        <v>1</v>
      </c>
      <c r="E247" s="27"/>
      <c r="F247" s="28">
        <f t="shared" si="9"/>
        <v>0</v>
      </c>
      <c r="O247" s="2"/>
      <c r="P247" s="2"/>
      <c r="Q247" s="12"/>
      <c r="R247" s="13"/>
      <c r="S247" s="14"/>
      <c r="T247" s="15"/>
      <c r="U247" s="2"/>
      <c r="V247" s="2"/>
      <c r="W247" s="2"/>
    </row>
    <row r="248" spans="1:23" x14ac:dyDescent="0.25">
      <c r="A248" s="137" t="s">
        <v>231</v>
      </c>
      <c r="B248" s="137"/>
      <c r="C248" s="137"/>
      <c r="D248" s="137"/>
      <c r="E248" s="35"/>
      <c r="F248" s="28"/>
      <c r="O248" s="2"/>
      <c r="P248" s="2"/>
      <c r="Q248" s="12"/>
      <c r="R248" s="13"/>
      <c r="S248" s="14"/>
      <c r="T248" s="15"/>
      <c r="U248" s="2"/>
      <c r="V248" s="2"/>
      <c r="W248" s="2"/>
    </row>
    <row r="249" spans="1:23" ht="30" x14ac:dyDescent="0.25">
      <c r="A249" s="51">
        <v>1</v>
      </c>
      <c r="B249" s="24" t="s">
        <v>205</v>
      </c>
      <c r="C249" s="51" t="s">
        <v>200</v>
      </c>
      <c r="D249" s="52">
        <v>145</v>
      </c>
      <c r="E249" s="27"/>
      <c r="F249" s="28">
        <f t="shared" si="9"/>
        <v>0</v>
      </c>
      <c r="O249" s="2"/>
      <c r="P249" s="2"/>
      <c r="Q249" s="12"/>
      <c r="R249" s="13"/>
      <c r="S249" s="14"/>
      <c r="T249" s="15"/>
      <c r="U249" s="2"/>
      <c r="V249" s="2"/>
      <c r="W249" s="2"/>
    </row>
    <row r="250" spans="1:23" ht="30" x14ac:dyDescent="0.25">
      <c r="A250" s="51">
        <v>2</v>
      </c>
      <c r="B250" s="24" t="s">
        <v>232</v>
      </c>
      <c r="C250" s="51" t="s">
        <v>200</v>
      </c>
      <c r="D250" s="52">
        <v>10</v>
      </c>
      <c r="E250" s="27"/>
      <c r="F250" s="28">
        <f t="shared" si="9"/>
        <v>0</v>
      </c>
      <c r="O250" s="2"/>
      <c r="P250" s="2"/>
      <c r="Q250" s="12"/>
      <c r="R250" s="13"/>
      <c r="S250" s="14"/>
      <c r="T250" s="15"/>
      <c r="U250" s="2"/>
      <c r="V250" s="2"/>
      <c r="W250" s="2"/>
    </row>
    <row r="251" spans="1:23" x14ac:dyDescent="0.25">
      <c r="A251" s="51">
        <v>3</v>
      </c>
      <c r="B251" s="24" t="s">
        <v>233</v>
      </c>
      <c r="C251" s="51" t="s">
        <v>73</v>
      </c>
      <c r="D251" s="52">
        <v>2</v>
      </c>
      <c r="E251" s="27"/>
      <c r="F251" s="28">
        <f t="shared" si="9"/>
        <v>0</v>
      </c>
      <c r="O251" s="2"/>
      <c r="P251" s="2"/>
      <c r="Q251" s="12"/>
      <c r="R251" s="13"/>
      <c r="S251" s="14"/>
      <c r="T251" s="15"/>
      <c r="U251" s="2"/>
      <c r="V251" s="2"/>
      <c r="W251" s="2"/>
    </row>
    <row r="252" spans="1:23" x14ac:dyDescent="0.25">
      <c r="A252" s="51">
        <v>4</v>
      </c>
      <c r="B252" s="24" t="s">
        <v>234</v>
      </c>
      <c r="C252" s="51" t="s">
        <v>73</v>
      </c>
      <c r="D252" s="52">
        <v>1</v>
      </c>
      <c r="E252" s="27"/>
      <c r="F252" s="28">
        <f t="shared" si="9"/>
        <v>0</v>
      </c>
      <c r="O252" s="2"/>
      <c r="P252" s="2"/>
      <c r="Q252" s="12"/>
      <c r="R252" s="13"/>
      <c r="S252" s="14"/>
      <c r="T252" s="15"/>
      <c r="U252" s="2"/>
      <c r="V252" s="2"/>
      <c r="W252" s="2"/>
    </row>
    <row r="253" spans="1:23" x14ac:dyDescent="0.25">
      <c r="A253" s="51">
        <v>5</v>
      </c>
      <c r="B253" s="24" t="s">
        <v>235</v>
      </c>
      <c r="C253" s="51" t="s">
        <v>73</v>
      </c>
      <c r="D253" s="52">
        <v>1</v>
      </c>
      <c r="E253" s="27"/>
      <c r="F253" s="28">
        <f t="shared" si="9"/>
        <v>0</v>
      </c>
      <c r="O253" s="2"/>
      <c r="P253" s="2"/>
      <c r="Q253" s="12"/>
      <c r="R253" s="13"/>
      <c r="S253" s="14"/>
      <c r="T253" s="15"/>
      <c r="U253" s="2"/>
      <c r="V253" s="2"/>
      <c r="W253" s="2"/>
    </row>
    <row r="254" spans="1:23" x14ac:dyDescent="0.25">
      <c r="A254" s="51">
        <v>6</v>
      </c>
      <c r="B254" s="24" t="s">
        <v>236</v>
      </c>
      <c r="C254" s="51" t="s">
        <v>73</v>
      </c>
      <c r="D254" s="52">
        <v>5</v>
      </c>
      <c r="E254" s="27"/>
      <c r="F254" s="28">
        <f t="shared" si="9"/>
        <v>0</v>
      </c>
      <c r="O254" s="2"/>
      <c r="P254" s="2"/>
      <c r="Q254" s="12"/>
      <c r="R254" s="13"/>
      <c r="S254" s="14"/>
      <c r="T254" s="15"/>
      <c r="U254" s="2"/>
      <c r="V254" s="2"/>
      <c r="W254" s="2"/>
    </row>
    <row r="255" spans="1:23" x14ac:dyDescent="0.25">
      <c r="A255" s="51">
        <v>7</v>
      </c>
      <c r="B255" s="24" t="s">
        <v>237</v>
      </c>
      <c r="C255" s="51" t="s">
        <v>73</v>
      </c>
      <c r="D255" s="52">
        <v>6</v>
      </c>
      <c r="E255" s="27"/>
      <c r="F255" s="28">
        <f t="shared" si="9"/>
        <v>0</v>
      </c>
      <c r="O255" s="2"/>
      <c r="P255" s="2"/>
      <c r="Q255" s="12"/>
      <c r="R255" s="13"/>
      <c r="S255" s="14"/>
      <c r="T255" s="15"/>
      <c r="U255" s="2"/>
      <c r="V255" s="2"/>
      <c r="W255" s="2"/>
    </row>
    <row r="256" spans="1:23" x14ac:dyDescent="0.25">
      <c r="A256" s="51">
        <v>8</v>
      </c>
      <c r="B256" s="24" t="s">
        <v>238</v>
      </c>
      <c r="C256" s="51" t="s">
        <v>73</v>
      </c>
      <c r="D256" s="52">
        <v>1</v>
      </c>
      <c r="E256" s="27"/>
      <c r="F256" s="28">
        <f t="shared" si="9"/>
        <v>0</v>
      </c>
      <c r="O256" s="2"/>
      <c r="P256" s="2"/>
      <c r="Q256" s="12"/>
      <c r="R256" s="13"/>
      <c r="S256" s="14"/>
      <c r="T256" s="15"/>
      <c r="U256" s="2"/>
      <c r="V256" s="2"/>
      <c r="W256" s="2"/>
    </row>
    <row r="257" spans="1:23" x14ac:dyDescent="0.25">
      <c r="A257" s="51">
        <v>9</v>
      </c>
      <c r="B257" s="24" t="s">
        <v>239</v>
      </c>
      <c r="C257" s="51" t="s">
        <v>73</v>
      </c>
      <c r="D257" s="52">
        <v>11</v>
      </c>
      <c r="E257" s="27"/>
      <c r="F257" s="28">
        <f t="shared" si="9"/>
        <v>0</v>
      </c>
      <c r="O257" s="2"/>
      <c r="P257" s="2"/>
      <c r="Q257" s="12"/>
      <c r="R257" s="13"/>
      <c r="S257" s="14"/>
      <c r="T257" s="15"/>
      <c r="U257" s="2"/>
      <c r="V257" s="2"/>
      <c r="W257" s="2"/>
    </row>
    <row r="258" spans="1:23" x14ac:dyDescent="0.25">
      <c r="A258" s="51">
        <v>10</v>
      </c>
      <c r="B258" s="24" t="s">
        <v>240</v>
      </c>
      <c r="C258" s="51" t="s">
        <v>73</v>
      </c>
      <c r="D258" s="52">
        <v>1</v>
      </c>
      <c r="E258" s="27"/>
      <c r="F258" s="28">
        <f t="shared" si="9"/>
        <v>0</v>
      </c>
      <c r="O258" s="2"/>
      <c r="P258" s="2"/>
      <c r="Q258" s="12"/>
      <c r="R258" s="13"/>
      <c r="S258" s="14"/>
      <c r="T258" s="15"/>
      <c r="U258" s="2"/>
      <c r="V258" s="2"/>
      <c r="W258" s="2"/>
    </row>
    <row r="259" spans="1:23" x14ac:dyDescent="0.25">
      <c r="A259" s="51">
        <v>11</v>
      </c>
      <c r="B259" s="24" t="s">
        <v>241</v>
      </c>
      <c r="C259" s="51" t="s">
        <v>73</v>
      </c>
      <c r="D259" s="52">
        <v>2</v>
      </c>
      <c r="E259" s="27"/>
      <c r="F259" s="28">
        <f t="shared" si="9"/>
        <v>0</v>
      </c>
      <c r="O259" s="2"/>
      <c r="P259" s="2"/>
      <c r="Q259" s="12"/>
      <c r="R259" s="13"/>
      <c r="S259" s="14"/>
      <c r="T259" s="15"/>
      <c r="U259" s="2"/>
      <c r="V259" s="2"/>
      <c r="W259" s="2"/>
    </row>
    <row r="260" spans="1:23" x14ac:dyDescent="0.25">
      <c r="A260" s="51">
        <v>12</v>
      </c>
      <c r="B260" s="24" t="s">
        <v>242</v>
      </c>
      <c r="C260" s="51" t="s">
        <v>73</v>
      </c>
      <c r="D260" s="52">
        <v>5</v>
      </c>
      <c r="E260" s="27"/>
      <c r="F260" s="28">
        <f t="shared" si="9"/>
        <v>0</v>
      </c>
      <c r="O260" s="2"/>
      <c r="P260" s="2"/>
      <c r="Q260" s="12"/>
      <c r="R260" s="13"/>
      <c r="S260" s="14"/>
      <c r="T260" s="15"/>
      <c r="U260" s="2"/>
      <c r="V260" s="2"/>
      <c r="W260" s="2"/>
    </row>
    <row r="261" spans="1:23" ht="30" x14ac:dyDescent="0.25">
      <c r="A261" s="51">
        <v>13</v>
      </c>
      <c r="B261" s="24" t="s">
        <v>243</v>
      </c>
      <c r="C261" s="51" t="s">
        <v>73</v>
      </c>
      <c r="D261" s="52">
        <v>1</v>
      </c>
      <c r="E261" s="27"/>
      <c r="F261" s="28">
        <f t="shared" si="9"/>
        <v>0</v>
      </c>
      <c r="O261" s="2"/>
      <c r="P261" s="2"/>
      <c r="Q261" s="12"/>
      <c r="R261" s="13"/>
      <c r="S261" s="14"/>
      <c r="T261" s="15"/>
      <c r="U261" s="2"/>
      <c r="V261" s="2"/>
      <c r="W261" s="2"/>
    </row>
    <row r="262" spans="1:23" x14ac:dyDescent="0.25">
      <c r="A262" s="51">
        <v>14</v>
      </c>
      <c r="B262" s="24" t="s">
        <v>244</v>
      </c>
      <c r="C262" s="51" t="s">
        <v>73</v>
      </c>
      <c r="D262" s="52">
        <v>5</v>
      </c>
      <c r="E262" s="27"/>
      <c r="F262" s="28">
        <f t="shared" si="9"/>
        <v>0</v>
      </c>
      <c r="O262" s="2"/>
      <c r="P262" s="2"/>
      <c r="Q262" s="12"/>
      <c r="R262" s="13"/>
      <c r="S262" s="14"/>
      <c r="T262" s="15"/>
      <c r="U262" s="2"/>
      <c r="V262" s="2"/>
      <c r="W262" s="2"/>
    </row>
    <row r="263" spans="1:23" x14ac:dyDescent="0.25">
      <c r="A263" s="51">
        <v>15</v>
      </c>
      <c r="B263" s="24" t="s">
        <v>245</v>
      </c>
      <c r="C263" s="51" t="s">
        <v>73</v>
      </c>
      <c r="D263" s="52">
        <v>2</v>
      </c>
      <c r="E263" s="27"/>
      <c r="F263" s="28">
        <f t="shared" si="9"/>
        <v>0</v>
      </c>
      <c r="O263" s="2"/>
      <c r="P263" s="2"/>
      <c r="Q263" s="12"/>
      <c r="R263" s="13"/>
      <c r="S263" s="14"/>
      <c r="T263" s="15"/>
      <c r="U263" s="2"/>
      <c r="V263" s="2"/>
      <c r="W263" s="2"/>
    </row>
    <row r="264" spans="1:23" x14ac:dyDescent="0.25">
      <c r="A264" s="51">
        <v>16</v>
      </c>
      <c r="B264" s="24" t="s">
        <v>246</v>
      </c>
      <c r="C264" s="51" t="s">
        <v>73</v>
      </c>
      <c r="D264" s="52">
        <v>5</v>
      </c>
      <c r="E264" s="27"/>
      <c r="F264" s="28">
        <f t="shared" si="9"/>
        <v>0</v>
      </c>
      <c r="O264" s="2"/>
      <c r="P264" s="2"/>
      <c r="Q264" s="12"/>
      <c r="R264" s="13"/>
      <c r="S264" s="14"/>
      <c r="T264" s="15"/>
      <c r="U264" s="2"/>
      <c r="V264" s="2"/>
      <c r="W264" s="2"/>
    </row>
    <row r="265" spans="1:23" x14ac:dyDescent="0.25">
      <c r="A265" s="51">
        <v>17</v>
      </c>
      <c r="B265" s="24" t="s">
        <v>247</v>
      </c>
      <c r="C265" s="51" t="s">
        <v>73</v>
      </c>
      <c r="D265" s="52">
        <v>2</v>
      </c>
      <c r="E265" s="27"/>
      <c r="F265" s="28">
        <f t="shared" si="9"/>
        <v>0</v>
      </c>
      <c r="O265" s="2"/>
      <c r="P265" s="2"/>
      <c r="Q265" s="12"/>
      <c r="R265" s="13"/>
      <c r="S265" s="14"/>
      <c r="T265" s="15"/>
      <c r="U265" s="2"/>
      <c r="V265" s="2"/>
      <c r="W265" s="2"/>
    </row>
    <row r="266" spans="1:23" x14ac:dyDescent="0.25">
      <c r="A266" s="51">
        <v>18</v>
      </c>
      <c r="B266" s="24" t="s">
        <v>248</v>
      </c>
      <c r="C266" s="51" t="s">
        <v>73</v>
      </c>
      <c r="D266" s="52">
        <v>5</v>
      </c>
      <c r="E266" s="27"/>
      <c r="F266" s="28">
        <f t="shared" si="9"/>
        <v>0</v>
      </c>
      <c r="O266" s="2"/>
      <c r="P266" s="2"/>
      <c r="Q266" s="12"/>
      <c r="R266" s="13"/>
      <c r="S266" s="14"/>
      <c r="T266" s="15"/>
      <c r="U266" s="2"/>
      <c r="V266" s="2"/>
      <c r="W266" s="2"/>
    </row>
    <row r="267" spans="1:23" x14ac:dyDescent="0.25">
      <c r="A267" s="51">
        <v>19</v>
      </c>
      <c r="B267" s="24" t="s">
        <v>249</v>
      </c>
      <c r="C267" s="51" t="s">
        <v>73</v>
      </c>
      <c r="D267" s="52">
        <v>2</v>
      </c>
      <c r="E267" s="27"/>
      <c r="F267" s="28">
        <f t="shared" si="9"/>
        <v>0</v>
      </c>
      <c r="O267" s="2"/>
      <c r="P267" s="2"/>
      <c r="Q267" s="12"/>
      <c r="R267" s="13"/>
      <c r="S267" s="14"/>
      <c r="T267" s="15"/>
      <c r="U267" s="2"/>
      <c r="V267" s="2"/>
      <c r="W267" s="2"/>
    </row>
    <row r="268" spans="1:23" ht="16.5" customHeight="1" x14ac:dyDescent="0.25">
      <c r="A268" s="51">
        <v>20</v>
      </c>
      <c r="B268" s="24" t="s">
        <v>250</v>
      </c>
      <c r="C268" s="51" t="s">
        <v>73</v>
      </c>
      <c r="D268" s="52">
        <v>1</v>
      </c>
      <c r="E268" s="27"/>
      <c r="F268" s="28">
        <f t="shared" si="9"/>
        <v>0</v>
      </c>
      <c r="O268" s="2"/>
      <c r="P268" s="2"/>
      <c r="Q268" s="12"/>
      <c r="R268" s="13"/>
      <c r="S268" s="14"/>
      <c r="T268" s="15"/>
      <c r="U268" s="2"/>
      <c r="V268" s="2"/>
      <c r="W268" s="2"/>
    </row>
    <row r="269" spans="1:23" x14ac:dyDescent="0.25">
      <c r="A269" s="51">
        <v>21</v>
      </c>
      <c r="B269" s="24" t="s">
        <v>251</v>
      </c>
      <c r="C269" s="51" t="s">
        <v>73</v>
      </c>
      <c r="D269" s="52">
        <v>1</v>
      </c>
      <c r="E269" s="27"/>
      <c r="F269" s="28">
        <f t="shared" si="9"/>
        <v>0</v>
      </c>
      <c r="O269" s="2"/>
      <c r="P269" s="2"/>
      <c r="Q269" s="12"/>
      <c r="R269" s="13"/>
      <c r="S269" s="14"/>
      <c r="T269" s="15"/>
      <c r="U269" s="2"/>
      <c r="V269" s="2"/>
      <c r="W269" s="2"/>
    </row>
    <row r="270" spans="1:23" ht="15.75" customHeight="1" x14ac:dyDescent="0.25">
      <c r="A270" s="51">
        <v>22</v>
      </c>
      <c r="B270" s="24" t="s">
        <v>252</v>
      </c>
      <c r="C270" s="51" t="s">
        <v>73</v>
      </c>
      <c r="D270" s="52">
        <v>1</v>
      </c>
      <c r="E270" s="27"/>
      <c r="F270" s="28">
        <f t="shared" si="9"/>
        <v>0</v>
      </c>
      <c r="O270" s="2"/>
      <c r="P270" s="2"/>
      <c r="Q270" s="12"/>
      <c r="R270" s="13"/>
      <c r="S270" s="14"/>
      <c r="T270" s="15"/>
      <c r="U270" s="2"/>
      <c r="V270" s="2"/>
      <c r="W270" s="2"/>
    </row>
    <row r="271" spans="1:23" ht="89.25" customHeight="1" x14ac:dyDescent="0.25">
      <c r="A271" s="51">
        <v>23</v>
      </c>
      <c r="B271" s="24" t="s">
        <v>253</v>
      </c>
      <c r="C271" s="51" t="s">
        <v>119</v>
      </c>
      <c r="D271" s="52">
        <v>1</v>
      </c>
      <c r="E271" s="27"/>
      <c r="F271" s="28">
        <f t="shared" si="9"/>
        <v>0</v>
      </c>
      <c r="O271" s="2"/>
      <c r="P271" s="2"/>
      <c r="Q271" s="12"/>
      <c r="R271" s="13"/>
      <c r="S271" s="14"/>
      <c r="T271" s="15"/>
      <c r="U271" s="2"/>
      <c r="V271" s="2"/>
      <c r="W271" s="2"/>
    </row>
    <row r="272" spans="1:23" ht="15" customHeight="1" x14ac:dyDescent="0.25">
      <c r="A272" s="51">
        <v>24</v>
      </c>
      <c r="B272" s="24" t="s">
        <v>254</v>
      </c>
      <c r="C272" s="51" t="s">
        <v>73</v>
      </c>
      <c r="D272" s="52">
        <v>1</v>
      </c>
      <c r="E272" s="27"/>
      <c r="F272" s="28">
        <f t="shared" si="9"/>
        <v>0</v>
      </c>
      <c r="O272" s="2"/>
      <c r="P272" s="2"/>
      <c r="Q272" s="12"/>
      <c r="R272" s="13"/>
      <c r="S272" s="14"/>
      <c r="T272" s="15"/>
      <c r="U272" s="2"/>
      <c r="V272" s="2"/>
      <c r="W272" s="2"/>
    </row>
    <row r="273" spans="1:23" ht="18" x14ac:dyDescent="0.25">
      <c r="A273" s="51">
        <v>25</v>
      </c>
      <c r="B273" s="24" t="s">
        <v>255</v>
      </c>
      <c r="C273" s="51" t="s">
        <v>256</v>
      </c>
      <c r="D273" s="52">
        <v>282</v>
      </c>
      <c r="E273" s="27"/>
      <c r="F273" s="28">
        <f t="shared" si="9"/>
        <v>0</v>
      </c>
      <c r="O273" s="2"/>
      <c r="P273" s="2"/>
      <c r="Q273" s="12"/>
      <c r="R273" s="13"/>
      <c r="S273" s="14"/>
      <c r="T273" s="15"/>
      <c r="U273" s="2"/>
      <c r="V273" s="2"/>
      <c r="W273" s="2"/>
    </row>
    <row r="274" spans="1:23" ht="30" x14ac:dyDescent="0.25">
      <c r="A274" s="51">
        <v>26</v>
      </c>
      <c r="B274" s="24" t="s">
        <v>257</v>
      </c>
      <c r="C274" s="51" t="s">
        <v>256</v>
      </c>
      <c r="D274" s="52">
        <v>71</v>
      </c>
      <c r="E274" s="27"/>
      <c r="F274" s="28">
        <f t="shared" si="9"/>
        <v>0</v>
      </c>
      <c r="O274" s="2"/>
      <c r="P274" s="2"/>
      <c r="Q274" s="12"/>
      <c r="R274" s="13"/>
      <c r="S274" s="14"/>
      <c r="T274" s="15"/>
      <c r="U274" s="2"/>
      <c r="V274" s="2"/>
      <c r="W274" s="2"/>
    </row>
    <row r="275" spans="1:23" ht="30" x14ac:dyDescent="0.25">
      <c r="A275" s="51">
        <v>27</v>
      </c>
      <c r="B275" s="24" t="s">
        <v>258</v>
      </c>
      <c r="C275" s="51" t="s">
        <v>256</v>
      </c>
      <c r="D275" s="52">
        <v>71</v>
      </c>
      <c r="E275" s="27"/>
      <c r="F275" s="28">
        <f t="shared" si="9"/>
        <v>0</v>
      </c>
      <c r="O275" s="2"/>
      <c r="P275" s="2"/>
      <c r="Q275" s="12"/>
      <c r="R275" s="13"/>
      <c r="S275" s="14"/>
      <c r="T275" s="15"/>
      <c r="U275" s="2"/>
      <c r="V275" s="2"/>
      <c r="W275" s="2"/>
    </row>
    <row r="276" spans="1:23" ht="18" x14ac:dyDescent="0.25">
      <c r="A276" s="51">
        <v>28</v>
      </c>
      <c r="B276" s="24" t="s">
        <v>259</v>
      </c>
      <c r="C276" s="51" t="s">
        <v>256</v>
      </c>
      <c r="D276" s="52">
        <v>353</v>
      </c>
      <c r="E276" s="27"/>
      <c r="F276" s="28">
        <f t="shared" si="9"/>
        <v>0</v>
      </c>
      <c r="O276" s="2"/>
      <c r="P276" s="2"/>
      <c r="Q276" s="12"/>
      <c r="R276" s="13"/>
      <c r="S276" s="14"/>
      <c r="T276" s="15"/>
      <c r="U276" s="2"/>
      <c r="V276" s="2"/>
      <c r="W276" s="2"/>
    </row>
    <row r="277" spans="1:23" ht="18" x14ac:dyDescent="0.25">
      <c r="A277" s="51">
        <v>29</v>
      </c>
      <c r="B277" s="24" t="s">
        <v>260</v>
      </c>
      <c r="C277" s="51" t="s">
        <v>256</v>
      </c>
      <c r="D277" s="52">
        <v>239</v>
      </c>
      <c r="E277" s="27"/>
      <c r="F277" s="28">
        <f t="shared" si="9"/>
        <v>0</v>
      </c>
      <c r="O277" s="2"/>
      <c r="P277" s="2"/>
      <c r="Q277" s="12"/>
      <c r="R277" s="13"/>
      <c r="S277" s="14"/>
      <c r="T277" s="15"/>
      <c r="U277" s="2"/>
      <c r="V277" s="2"/>
      <c r="W277" s="2"/>
    </row>
    <row r="278" spans="1:23" ht="18" x14ac:dyDescent="0.25">
      <c r="A278" s="51">
        <v>30</v>
      </c>
      <c r="B278" s="24" t="s">
        <v>261</v>
      </c>
      <c r="C278" s="51" t="s">
        <v>256</v>
      </c>
      <c r="D278" s="52">
        <v>110</v>
      </c>
      <c r="E278" s="27"/>
      <c r="F278" s="28">
        <f t="shared" si="9"/>
        <v>0</v>
      </c>
      <c r="O278" s="2"/>
      <c r="P278" s="2"/>
      <c r="Q278" s="12"/>
      <c r="R278" s="13"/>
      <c r="S278" s="14"/>
      <c r="T278" s="15"/>
      <c r="U278" s="2"/>
      <c r="V278" s="2"/>
      <c r="W278" s="2"/>
    </row>
    <row r="279" spans="1:23" x14ac:dyDescent="0.25">
      <c r="A279" s="51">
        <v>31</v>
      </c>
      <c r="B279" s="24" t="s">
        <v>262</v>
      </c>
      <c r="C279" s="51" t="s">
        <v>263</v>
      </c>
      <c r="D279" s="52">
        <v>294</v>
      </c>
      <c r="E279" s="27"/>
      <c r="F279" s="28">
        <f t="shared" si="9"/>
        <v>0</v>
      </c>
      <c r="O279" s="2"/>
      <c r="P279" s="2"/>
      <c r="Q279" s="12"/>
      <c r="R279" s="13"/>
      <c r="S279" s="14"/>
      <c r="T279" s="15"/>
      <c r="U279" s="2"/>
      <c r="V279" s="2"/>
      <c r="W279" s="2"/>
    </row>
    <row r="280" spans="1:23" x14ac:dyDescent="0.25">
      <c r="A280" s="51">
        <v>32</v>
      </c>
      <c r="B280" s="24" t="s">
        <v>264</v>
      </c>
      <c r="C280" s="51" t="s">
        <v>263</v>
      </c>
      <c r="D280" s="52">
        <v>201</v>
      </c>
      <c r="E280" s="27"/>
      <c r="F280" s="28">
        <f t="shared" si="9"/>
        <v>0</v>
      </c>
      <c r="O280" s="2"/>
      <c r="P280" s="2"/>
      <c r="Q280" s="12"/>
      <c r="R280" s="13"/>
      <c r="S280" s="14"/>
      <c r="T280" s="15"/>
      <c r="U280" s="2"/>
      <c r="V280" s="2"/>
      <c r="W280" s="2"/>
    </row>
    <row r="281" spans="1:23" x14ac:dyDescent="0.25">
      <c r="A281" s="51">
        <v>33</v>
      </c>
      <c r="B281" s="24" t="s">
        <v>265</v>
      </c>
      <c r="C281" s="51" t="s">
        <v>263</v>
      </c>
      <c r="D281" s="52">
        <v>201</v>
      </c>
      <c r="E281" s="27"/>
      <c r="F281" s="28">
        <f t="shared" si="9"/>
        <v>0</v>
      </c>
      <c r="O281" s="2"/>
      <c r="P281" s="2"/>
      <c r="Q281" s="12"/>
      <c r="R281" s="13"/>
      <c r="S281" s="14"/>
      <c r="T281" s="15"/>
      <c r="U281" s="2"/>
      <c r="V281" s="2"/>
      <c r="W281" s="2"/>
    </row>
    <row r="282" spans="1:23" s="3" customFormat="1" x14ac:dyDescent="0.25">
      <c r="A282" s="137" t="s">
        <v>266</v>
      </c>
      <c r="B282" s="137"/>
      <c r="C282" s="137"/>
      <c r="D282" s="137"/>
      <c r="E282" s="35"/>
      <c r="F282" s="28"/>
      <c r="G282" s="1"/>
      <c r="H282" s="1"/>
      <c r="I282" s="1"/>
    </row>
    <row r="283" spans="1:23" ht="30" x14ac:dyDescent="0.25">
      <c r="A283" s="51">
        <v>1</v>
      </c>
      <c r="B283" s="24" t="s">
        <v>267</v>
      </c>
      <c r="C283" s="51" t="s">
        <v>200</v>
      </c>
      <c r="D283" s="52">
        <v>20</v>
      </c>
      <c r="E283" s="27"/>
      <c r="F283" s="28">
        <f t="shared" ref="F283:F327" si="10">ROUND(D283*E283,2)</f>
        <v>0</v>
      </c>
    </row>
    <row r="284" spans="1:23" ht="30" x14ac:dyDescent="0.25">
      <c r="A284" s="51">
        <v>2</v>
      </c>
      <c r="B284" s="24" t="s">
        <v>268</v>
      </c>
      <c r="C284" s="51" t="s">
        <v>200</v>
      </c>
      <c r="D284" s="52">
        <v>36</v>
      </c>
      <c r="E284" s="27"/>
      <c r="F284" s="28">
        <f t="shared" si="10"/>
        <v>0</v>
      </c>
    </row>
    <row r="285" spans="1:23" ht="30" x14ac:dyDescent="0.25">
      <c r="A285" s="51">
        <v>3</v>
      </c>
      <c r="B285" s="24" t="s">
        <v>269</v>
      </c>
      <c r="C285" s="51" t="s">
        <v>200</v>
      </c>
      <c r="D285" s="52">
        <v>10</v>
      </c>
      <c r="E285" s="27"/>
      <c r="F285" s="28">
        <f t="shared" si="10"/>
        <v>0</v>
      </c>
    </row>
    <row r="286" spans="1:23" ht="30" x14ac:dyDescent="0.25">
      <c r="A286" s="51">
        <v>4</v>
      </c>
      <c r="B286" s="24" t="s">
        <v>270</v>
      </c>
      <c r="C286" s="51" t="s">
        <v>200</v>
      </c>
      <c r="D286" s="52">
        <v>39</v>
      </c>
      <c r="E286" s="27"/>
      <c r="F286" s="28">
        <f t="shared" si="10"/>
        <v>0</v>
      </c>
    </row>
    <row r="287" spans="1:23" ht="33" customHeight="1" x14ac:dyDescent="0.25">
      <c r="A287" s="51">
        <v>5</v>
      </c>
      <c r="B287" s="24" t="s">
        <v>271</v>
      </c>
      <c r="C287" s="51" t="s">
        <v>73</v>
      </c>
      <c r="D287" s="52">
        <v>7</v>
      </c>
      <c r="E287" s="27"/>
      <c r="F287" s="28">
        <f t="shared" si="10"/>
        <v>0</v>
      </c>
    </row>
    <row r="288" spans="1:23" x14ac:dyDescent="0.25">
      <c r="A288" s="51">
        <v>6</v>
      </c>
      <c r="B288" s="24" t="s">
        <v>272</v>
      </c>
      <c r="C288" s="51" t="s">
        <v>73</v>
      </c>
      <c r="D288" s="52">
        <v>6</v>
      </c>
      <c r="E288" s="27"/>
      <c r="F288" s="28">
        <f t="shared" si="10"/>
        <v>0</v>
      </c>
    </row>
    <row r="289" spans="1:10" ht="30" customHeight="1" x14ac:dyDescent="0.25">
      <c r="A289" s="51">
        <v>7</v>
      </c>
      <c r="B289" s="24" t="s">
        <v>273</v>
      </c>
      <c r="C289" s="51" t="s">
        <v>73</v>
      </c>
      <c r="D289" s="52">
        <v>3</v>
      </c>
      <c r="E289" s="27"/>
      <c r="F289" s="28">
        <f t="shared" si="10"/>
        <v>0</v>
      </c>
    </row>
    <row r="290" spans="1:10" ht="67.5" customHeight="1" x14ac:dyDescent="0.25">
      <c r="A290" s="51">
        <v>8</v>
      </c>
      <c r="B290" s="24" t="s">
        <v>274</v>
      </c>
      <c r="C290" s="51" t="s">
        <v>73</v>
      </c>
      <c r="D290" s="52">
        <v>1</v>
      </c>
      <c r="E290" s="27"/>
      <c r="F290" s="28">
        <f t="shared" si="10"/>
        <v>0</v>
      </c>
      <c r="G290" s="55"/>
      <c r="H290" s="55"/>
      <c r="I290" s="55"/>
      <c r="J290" s="55"/>
    </row>
    <row r="291" spans="1:10" x14ac:dyDescent="0.25">
      <c r="A291" s="51">
        <v>9</v>
      </c>
      <c r="B291" s="24" t="s">
        <v>275</v>
      </c>
      <c r="C291" s="51" t="s">
        <v>73</v>
      </c>
      <c r="D291" s="52">
        <v>2</v>
      </c>
      <c r="E291" s="27"/>
      <c r="F291" s="28">
        <f t="shared" si="10"/>
        <v>0</v>
      </c>
      <c r="G291" s="55"/>
      <c r="H291" s="55"/>
      <c r="I291" s="55"/>
      <c r="J291" s="55"/>
    </row>
    <row r="292" spans="1:10" x14ac:dyDescent="0.25">
      <c r="A292" s="51">
        <v>10</v>
      </c>
      <c r="B292" s="24" t="s">
        <v>276</v>
      </c>
      <c r="C292" s="51" t="s">
        <v>200</v>
      </c>
      <c r="D292" s="52">
        <v>64</v>
      </c>
      <c r="E292" s="27"/>
      <c r="F292" s="28">
        <f t="shared" si="10"/>
        <v>0</v>
      </c>
      <c r="G292" s="55"/>
      <c r="H292" s="55"/>
      <c r="I292" s="55"/>
      <c r="J292" s="55"/>
    </row>
    <row r="293" spans="1:10" x14ac:dyDescent="0.25">
      <c r="A293" s="51">
        <v>11</v>
      </c>
      <c r="B293" s="24" t="s">
        <v>277</v>
      </c>
      <c r="C293" s="51" t="s">
        <v>73</v>
      </c>
      <c r="D293" s="52">
        <v>8</v>
      </c>
      <c r="E293" s="27"/>
      <c r="F293" s="28">
        <f t="shared" si="10"/>
        <v>0</v>
      </c>
      <c r="G293" s="55"/>
      <c r="H293" s="55"/>
      <c r="I293" s="55"/>
      <c r="J293" s="55"/>
    </row>
    <row r="294" spans="1:10" ht="15.75" customHeight="1" x14ac:dyDescent="0.25">
      <c r="A294" s="51">
        <v>12</v>
      </c>
      <c r="B294" s="24" t="s">
        <v>278</v>
      </c>
      <c r="C294" s="51" t="s">
        <v>73</v>
      </c>
      <c r="D294" s="52">
        <f>D238</f>
        <v>9</v>
      </c>
      <c r="E294" s="27"/>
      <c r="F294" s="28">
        <f t="shared" si="10"/>
        <v>0</v>
      </c>
      <c r="G294" s="55"/>
      <c r="H294" s="55"/>
      <c r="I294" s="55"/>
      <c r="J294" s="55"/>
    </row>
    <row r="295" spans="1:10" ht="15" customHeight="1" x14ac:dyDescent="0.25">
      <c r="A295" s="51">
        <v>13</v>
      </c>
      <c r="B295" s="24" t="s">
        <v>279</v>
      </c>
      <c r="C295" s="51" t="s">
        <v>73</v>
      </c>
      <c r="D295" s="52">
        <f>D239</f>
        <v>2</v>
      </c>
      <c r="E295" s="27"/>
      <c r="F295" s="28">
        <f t="shared" si="10"/>
        <v>0</v>
      </c>
      <c r="G295" s="55"/>
      <c r="H295" s="55"/>
      <c r="I295" s="55"/>
      <c r="J295" s="55"/>
    </row>
    <row r="296" spans="1:10" x14ac:dyDescent="0.25">
      <c r="A296" s="51">
        <v>14</v>
      </c>
      <c r="B296" s="24" t="s">
        <v>280</v>
      </c>
      <c r="C296" s="51" t="s">
        <v>73</v>
      </c>
      <c r="D296" s="52">
        <f>D240</f>
        <v>1</v>
      </c>
      <c r="E296" s="27"/>
      <c r="F296" s="28">
        <f t="shared" si="10"/>
        <v>0</v>
      </c>
      <c r="G296" s="55"/>
      <c r="H296" s="55"/>
      <c r="I296" s="55"/>
      <c r="J296" s="55"/>
    </row>
    <row r="297" spans="1:10" x14ac:dyDescent="0.25">
      <c r="A297" s="51">
        <v>15</v>
      </c>
      <c r="B297" s="24" t="s">
        <v>281</v>
      </c>
      <c r="C297" s="51" t="s">
        <v>73</v>
      </c>
      <c r="D297" s="52">
        <f>D235</f>
        <v>8</v>
      </c>
      <c r="E297" s="27"/>
      <c r="F297" s="28">
        <f t="shared" si="10"/>
        <v>0</v>
      </c>
      <c r="G297" s="55"/>
      <c r="H297" s="55"/>
      <c r="I297" s="55"/>
      <c r="J297" s="55"/>
    </row>
    <row r="298" spans="1:10" x14ac:dyDescent="0.25">
      <c r="A298" s="51">
        <v>16</v>
      </c>
      <c r="B298" s="24" t="s">
        <v>282</v>
      </c>
      <c r="C298" s="51" t="s">
        <v>73</v>
      </c>
      <c r="D298" s="52">
        <f>D236</f>
        <v>2</v>
      </c>
      <c r="E298" s="27"/>
      <c r="F298" s="28">
        <f t="shared" si="10"/>
        <v>0</v>
      </c>
      <c r="G298" s="55"/>
      <c r="H298" s="55"/>
      <c r="I298" s="55"/>
      <c r="J298" s="55"/>
    </row>
    <row r="299" spans="1:10" ht="30" x14ac:dyDescent="0.25">
      <c r="A299" s="51">
        <v>17</v>
      </c>
      <c r="B299" s="24" t="s">
        <v>283</v>
      </c>
      <c r="C299" s="51" t="s">
        <v>73</v>
      </c>
      <c r="D299" s="52">
        <v>1</v>
      </c>
      <c r="E299" s="27"/>
      <c r="F299" s="28">
        <f t="shared" si="10"/>
        <v>0</v>
      </c>
      <c r="G299" s="55"/>
      <c r="H299" s="55"/>
      <c r="I299" s="55"/>
      <c r="J299" s="55"/>
    </row>
    <row r="300" spans="1:10" x14ac:dyDescent="0.25">
      <c r="A300" s="137" t="s">
        <v>284</v>
      </c>
      <c r="B300" s="137"/>
      <c r="C300" s="137"/>
      <c r="D300" s="137"/>
      <c r="E300" s="35"/>
      <c r="F300" s="28"/>
    </row>
    <row r="301" spans="1:10" ht="30" x14ac:dyDescent="0.25">
      <c r="A301" s="51">
        <v>1</v>
      </c>
      <c r="B301" s="24" t="s">
        <v>285</v>
      </c>
      <c r="C301" s="51" t="s">
        <v>200</v>
      </c>
      <c r="D301" s="52">
        <v>160</v>
      </c>
      <c r="E301" s="27"/>
      <c r="F301" s="28">
        <f t="shared" si="10"/>
        <v>0</v>
      </c>
    </row>
    <row r="302" spans="1:10" ht="30" x14ac:dyDescent="0.25">
      <c r="A302" s="51">
        <v>2</v>
      </c>
      <c r="B302" s="24" t="s">
        <v>286</v>
      </c>
      <c r="C302" s="51" t="s">
        <v>200</v>
      </c>
      <c r="D302" s="52">
        <v>74</v>
      </c>
      <c r="E302" s="27"/>
      <c r="F302" s="28">
        <f t="shared" si="10"/>
        <v>0</v>
      </c>
    </row>
    <row r="303" spans="1:10" ht="30" x14ac:dyDescent="0.25">
      <c r="A303" s="51">
        <v>3</v>
      </c>
      <c r="B303" s="24" t="s">
        <v>287</v>
      </c>
      <c r="C303" s="51" t="s">
        <v>200</v>
      </c>
      <c r="D303" s="52">
        <v>44</v>
      </c>
      <c r="E303" s="27"/>
      <c r="F303" s="28">
        <f t="shared" si="10"/>
        <v>0</v>
      </c>
    </row>
    <row r="304" spans="1:10" x14ac:dyDescent="0.25">
      <c r="A304" s="51">
        <v>4</v>
      </c>
      <c r="B304" s="24" t="s">
        <v>288</v>
      </c>
      <c r="C304" s="51" t="s">
        <v>73</v>
      </c>
      <c r="D304" s="52">
        <v>25</v>
      </c>
      <c r="E304" s="27"/>
      <c r="F304" s="28">
        <f t="shared" si="10"/>
        <v>0</v>
      </c>
    </row>
    <row r="305" spans="1:6" x14ac:dyDescent="0.25">
      <c r="A305" s="51">
        <v>5</v>
      </c>
      <c r="B305" s="24" t="s">
        <v>272</v>
      </c>
      <c r="C305" s="51" t="s">
        <v>73</v>
      </c>
      <c r="D305" s="52">
        <v>1</v>
      </c>
      <c r="E305" s="27"/>
      <c r="F305" s="28">
        <f t="shared" si="10"/>
        <v>0</v>
      </c>
    </row>
    <row r="306" spans="1:6" ht="71.25" customHeight="1" x14ac:dyDescent="0.25">
      <c r="A306" s="51">
        <v>6</v>
      </c>
      <c r="B306" s="24" t="s">
        <v>274</v>
      </c>
      <c r="C306" s="51" t="s">
        <v>73</v>
      </c>
      <c r="D306" s="52">
        <v>2</v>
      </c>
      <c r="E306" s="27"/>
      <c r="F306" s="28">
        <f t="shared" si="10"/>
        <v>0</v>
      </c>
    </row>
    <row r="307" spans="1:6" ht="30" x14ac:dyDescent="0.25">
      <c r="A307" s="51">
        <v>7</v>
      </c>
      <c r="B307" s="24" t="s">
        <v>289</v>
      </c>
      <c r="C307" s="51" t="s">
        <v>73</v>
      </c>
      <c r="D307" s="52">
        <v>28</v>
      </c>
      <c r="E307" s="27"/>
      <c r="F307" s="28">
        <f t="shared" si="10"/>
        <v>0</v>
      </c>
    </row>
    <row r="308" spans="1:6" x14ac:dyDescent="0.25">
      <c r="A308" s="137" t="s">
        <v>290</v>
      </c>
      <c r="B308" s="137"/>
      <c r="C308" s="137"/>
      <c r="D308" s="137"/>
      <c r="E308" s="35"/>
      <c r="F308" s="28"/>
    </row>
    <row r="309" spans="1:6" ht="30" x14ac:dyDescent="0.25">
      <c r="A309" s="51">
        <v>1</v>
      </c>
      <c r="B309" s="24" t="s">
        <v>291</v>
      </c>
      <c r="C309" s="51" t="s">
        <v>200</v>
      </c>
      <c r="D309" s="52">
        <v>9</v>
      </c>
      <c r="E309" s="27"/>
      <c r="F309" s="28">
        <f t="shared" si="10"/>
        <v>0</v>
      </c>
    </row>
    <row r="310" spans="1:6" ht="30" x14ac:dyDescent="0.25">
      <c r="A310" s="51">
        <v>2</v>
      </c>
      <c r="B310" s="24" t="s">
        <v>292</v>
      </c>
      <c r="C310" s="51" t="s">
        <v>200</v>
      </c>
      <c r="D310" s="52">
        <v>9</v>
      </c>
      <c r="E310" s="27"/>
      <c r="F310" s="28">
        <f t="shared" si="10"/>
        <v>0</v>
      </c>
    </row>
    <row r="311" spans="1:6" ht="30" x14ac:dyDescent="0.25">
      <c r="A311" s="51">
        <v>3</v>
      </c>
      <c r="B311" s="24" t="s">
        <v>293</v>
      </c>
      <c r="C311" s="51" t="s">
        <v>200</v>
      </c>
      <c r="D311" s="52">
        <v>82</v>
      </c>
      <c r="E311" s="27"/>
      <c r="F311" s="28">
        <f t="shared" si="10"/>
        <v>0</v>
      </c>
    </row>
    <row r="312" spans="1:6" ht="30" x14ac:dyDescent="0.25">
      <c r="A312" s="51">
        <v>4</v>
      </c>
      <c r="B312" s="24" t="s">
        <v>294</v>
      </c>
      <c r="C312" s="51" t="s">
        <v>200</v>
      </c>
      <c r="D312" s="52">
        <v>115</v>
      </c>
      <c r="E312" s="27"/>
      <c r="F312" s="28">
        <f t="shared" si="10"/>
        <v>0</v>
      </c>
    </row>
    <row r="313" spans="1:6" ht="30" x14ac:dyDescent="0.25">
      <c r="A313" s="51">
        <v>5</v>
      </c>
      <c r="B313" s="24" t="s">
        <v>295</v>
      </c>
      <c r="C313" s="51" t="s">
        <v>73</v>
      </c>
      <c r="D313" s="52">
        <v>1</v>
      </c>
      <c r="E313" s="27"/>
      <c r="F313" s="28">
        <f t="shared" si="10"/>
        <v>0</v>
      </c>
    </row>
    <row r="314" spans="1:6" ht="30" x14ac:dyDescent="0.25">
      <c r="A314" s="51">
        <v>6</v>
      </c>
      <c r="B314" s="24" t="s">
        <v>296</v>
      </c>
      <c r="C314" s="51" t="s">
        <v>73</v>
      </c>
      <c r="D314" s="52">
        <v>5</v>
      </c>
      <c r="E314" s="27"/>
      <c r="F314" s="28">
        <f t="shared" si="10"/>
        <v>0</v>
      </c>
    </row>
    <row r="315" spans="1:6" ht="30" x14ac:dyDescent="0.25">
      <c r="A315" s="51">
        <v>7</v>
      </c>
      <c r="B315" s="24" t="s">
        <v>297</v>
      </c>
      <c r="C315" s="51" t="s">
        <v>73</v>
      </c>
      <c r="D315" s="52">
        <v>1</v>
      </c>
      <c r="E315" s="27"/>
      <c r="F315" s="28">
        <f t="shared" si="10"/>
        <v>0</v>
      </c>
    </row>
    <row r="316" spans="1:6" ht="30" x14ac:dyDescent="0.25">
      <c r="A316" s="51">
        <v>8</v>
      </c>
      <c r="B316" s="24" t="s">
        <v>298</v>
      </c>
      <c r="C316" s="51" t="s">
        <v>73</v>
      </c>
      <c r="D316" s="52">
        <v>1</v>
      </c>
      <c r="E316" s="27"/>
      <c r="F316" s="28">
        <f t="shared" si="10"/>
        <v>0</v>
      </c>
    </row>
    <row r="317" spans="1:6" ht="15" customHeight="1" x14ac:dyDescent="0.25">
      <c r="A317" s="51">
        <v>9</v>
      </c>
      <c r="B317" s="24" t="s">
        <v>299</v>
      </c>
      <c r="C317" s="51" t="s">
        <v>73</v>
      </c>
      <c r="D317" s="52">
        <v>1</v>
      </c>
      <c r="E317" s="27"/>
      <c r="F317" s="28">
        <f t="shared" si="10"/>
        <v>0</v>
      </c>
    </row>
    <row r="318" spans="1:6" ht="15" customHeight="1" x14ac:dyDescent="0.25">
      <c r="A318" s="51">
        <v>10</v>
      </c>
      <c r="B318" s="24" t="s">
        <v>300</v>
      </c>
      <c r="C318" s="51" t="s">
        <v>73</v>
      </c>
      <c r="D318" s="52">
        <v>3</v>
      </c>
      <c r="E318" s="27"/>
      <c r="F318" s="28">
        <f t="shared" si="10"/>
        <v>0</v>
      </c>
    </row>
    <row r="319" spans="1:6" ht="18" x14ac:dyDescent="0.25">
      <c r="A319" s="51">
        <v>8</v>
      </c>
      <c r="B319" s="24" t="s">
        <v>255</v>
      </c>
      <c r="C319" s="51" t="s">
        <v>256</v>
      </c>
      <c r="D319" s="52">
        <v>391</v>
      </c>
      <c r="E319" s="27"/>
      <c r="F319" s="28">
        <f t="shared" si="10"/>
        <v>0</v>
      </c>
    </row>
    <row r="320" spans="1:6" ht="30" x14ac:dyDescent="0.25">
      <c r="A320" s="51">
        <v>9</v>
      </c>
      <c r="B320" s="24" t="s">
        <v>257</v>
      </c>
      <c r="C320" s="51" t="s">
        <v>256</v>
      </c>
      <c r="D320" s="52">
        <v>98</v>
      </c>
      <c r="E320" s="27"/>
      <c r="F320" s="28">
        <f t="shared" si="10"/>
        <v>0</v>
      </c>
    </row>
    <row r="321" spans="1:6" ht="30" x14ac:dyDescent="0.25">
      <c r="A321" s="51">
        <v>10</v>
      </c>
      <c r="B321" s="24" t="s">
        <v>258</v>
      </c>
      <c r="C321" s="51" t="s">
        <v>256</v>
      </c>
      <c r="D321" s="52">
        <v>98</v>
      </c>
      <c r="E321" s="27"/>
      <c r="F321" s="28">
        <f t="shared" si="10"/>
        <v>0</v>
      </c>
    </row>
    <row r="322" spans="1:6" ht="18" x14ac:dyDescent="0.25">
      <c r="A322" s="51">
        <v>11</v>
      </c>
      <c r="B322" s="24" t="s">
        <v>259</v>
      </c>
      <c r="C322" s="51" t="s">
        <v>256</v>
      </c>
      <c r="D322" s="52">
        <v>489</v>
      </c>
      <c r="E322" s="27"/>
      <c r="F322" s="28">
        <f t="shared" si="10"/>
        <v>0</v>
      </c>
    </row>
    <row r="323" spans="1:6" ht="18" x14ac:dyDescent="0.25">
      <c r="A323" s="51">
        <v>12</v>
      </c>
      <c r="B323" s="24" t="s">
        <v>260</v>
      </c>
      <c r="C323" s="51" t="s">
        <v>256</v>
      </c>
      <c r="D323" s="52">
        <v>330</v>
      </c>
      <c r="E323" s="27"/>
      <c r="F323" s="28">
        <f t="shared" si="10"/>
        <v>0</v>
      </c>
    </row>
    <row r="324" spans="1:6" ht="18" x14ac:dyDescent="0.25">
      <c r="A324" s="51">
        <v>13</v>
      </c>
      <c r="B324" s="24" t="s">
        <v>261</v>
      </c>
      <c r="C324" s="51" t="s">
        <v>256</v>
      </c>
      <c r="D324" s="52">
        <v>154</v>
      </c>
      <c r="E324" s="27"/>
      <c r="F324" s="28">
        <f t="shared" si="10"/>
        <v>0</v>
      </c>
    </row>
    <row r="325" spans="1:6" x14ac:dyDescent="0.25">
      <c r="A325" s="51">
        <v>14</v>
      </c>
      <c r="B325" s="24" t="s">
        <v>262</v>
      </c>
      <c r="C325" s="51" t="s">
        <v>263</v>
      </c>
      <c r="D325" s="52">
        <v>503</v>
      </c>
      <c r="E325" s="27"/>
      <c r="F325" s="28">
        <f t="shared" si="10"/>
        <v>0</v>
      </c>
    </row>
    <row r="326" spans="1:6" x14ac:dyDescent="0.25">
      <c r="A326" s="51">
        <v>15</v>
      </c>
      <c r="B326" s="24" t="s">
        <v>264</v>
      </c>
      <c r="C326" s="51" t="s">
        <v>263</v>
      </c>
      <c r="D326" s="52">
        <v>280</v>
      </c>
      <c r="E326" s="27"/>
      <c r="F326" s="28">
        <f t="shared" si="10"/>
        <v>0</v>
      </c>
    </row>
    <row r="327" spans="1:6" x14ac:dyDescent="0.25">
      <c r="A327" s="51">
        <v>16</v>
      </c>
      <c r="B327" s="24" t="s">
        <v>265</v>
      </c>
      <c r="C327" s="51" t="s">
        <v>263</v>
      </c>
      <c r="D327" s="52">
        <v>280</v>
      </c>
      <c r="E327" s="27"/>
      <c r="F327" s="28">
        <f t="shared" si="10"/>
        <v>0</v>
      </c>
    </row>
    <row r="328" spans="1:6" x14ac:dyDescent="0.25">
      <c r="A328" s="32"/>
      <c r="B328" s="33" t="s">
        <v>370</v>
      </c>
      <c r="C328" s="33"/>
      <c r="D328" s="33"/>
      <c r="E328" s="35"/>
      <c r="F328" s="127">
        <f>SUM(F217:F327)</f>
        <v>0</v>
      </c>
    </row>
    <row r="329" spans="1:6" ht="28.5" customHeight="1" x14ac:dyDescent="0.25">
      <c r="A329" s="34" t="s">
        <v>301</v>
      </c>
      <c r="B329" s="57"/>
      <c r="C329" s="57"/>
      <c r="D329" s="57"/>
      <c r="E329" s="35"/>
      <c r="F329" s="42"/>
    </row>
    <row r="330" spans="1:6" ht="24" customHeight="1" x14ac:dyDescent="0.25">
      <c r="A330" s="58"/>
      <c r="B330" s="59" t="s">
        <v>302</v>
      </c>
      <c r="C330" s="60"/>
      <c r="D330" s="60"/>
      <c r="E330" s="35"/>
      <c r="F330" s="61"/>
    </row>
    <row r="331" spans="1:6" ht="79.5" customHeight="1" x14ac:dyDescent="0.25">
      <c r="A331" s="62">
        <v>1</v>
      </c>
      <c r="B331" s="63" t="s">
        <v>303</v>
      </c>
      <c r="C331" s="25" t="s">
        <v>73</v>
      </c>
      <c r="D331" s="64">
        <v>5</v>
      </c>
      <c r="E331" s="54"/>
      <c r="F331" s="28">
        <f t="shared" ref="F331:F376" si="11">ROUND(D331*E331,2)</f>
        <v>0</v>
      </c>
    </row>
    <row r="332" spans="1:6" ht="21" customHeight="1" x14ac:dyDescent="0.25">
      <c r="A332" s="65"/>
      <c r="B332" s="59" t="s">
        <v>304</v>
      </c>
      <c r="C332" s="60"/>
      <c r="D332" s="66"/>
      <c r="E332" s="35"/>
      <c r="F332" s="28"/>
    </row>
    <row r="333" spans="1:6" ht="15" customHeight="1" x14ac:dyDescent="0.25">
      <c r="A333" s="67">
        <v>1</v>
      </c>
      <c r="B333" s="68" t="s">
        <v>305</v>
      </c>
      <c r="C333" s="65" t="s">
        <v>73</v>
      </c>
      <c r="D333" s="69">
        <v>7</v>
      </c>
      <c r="E333" s="70"/>
      <c r="F333" s="28">
        <f t="shared" si="11"/>
        <v>0</v>
      </c>
    </row>
    <row r="334" spans="1:6" x14ac:dyDescent="0.25">
      <c r="A334" s="67">
        <v>2</v>
      </c>
      <c r="B334" s="63" t="s">
        <v>306</v>
      </c>
      <c r="C334" s="71" t="s">
        <v>307</v>
      </c>
      <c r="D334" s="72">
        <v>10</v>
      </c>
      <c r="E334" s="70"/>
      <c r="F334" s="28">
        <f t="shared" si="11"/>
        <v>0</v>
      </c>
    </row>
    <row r="335" spans="1:6" x14ac:dyDescent="0.25">
      <c r="A335" s="67">
        <v>3</v>
      </c>
      <c r="B335" s="63" t="s">
        <v>308</v>
      </c>
      <c r="C335" s="71" t="s">
        <v>307</v>
      </c>
      <c r="D335" s="72">
        <v>55</v>
      </c>
      <c r="E335" s="70"/>
      <c r="F335" s="28">
        <f t="shared" si="11"/>
        <v>0</v>
      </c>
    </row>
    <row r="336" spans="1:6" x14ac:dyDescent="0.25">
      <c r="A336" s="67">
        <v>4</v>
      </c>
      <c r="B336" s="63" t="s">
        <v>309</v>
      </c>
      <c r="C336" s="65" t="s">
        <v>73</v>
      </c>
      <c r="D336" s="72">
        <v>5</v>
      </c>
      <c r="E336" s="70"/>
      <c r="F336" s="28">
        <f t="shared" si="11"/>
        <v>0</v>
      </c>
    </row>
    <row r="337" spans="1:8" ht="21.75" customHeight="1" x14ac:dyDescent="0.25">
      <c r="A337" s="73"/>
      <c r="B337" s="74" t="s">
        <v>310</v>
      </c>
      <c r="C337" s="74"/>
      <c r="D337" s="75"/>
      <c r="E337" s="35"/>
      <c r="F337" s="28"/>
    </row>
    <row r="338" spans="1:8" s="55" customFormat="1" ht="45" x14ac:dyDescent="0.25">
      <c r="A338" s="76">
        <v>1</v>
      </c>
      <c r="B338" s="77" t="s">
        <v>311</v>
      </c>
      <c r="C338" s="78" t="s">
        <v>73</v>
      </c>
      <c r="D338" s="79">
        <v>1</v>
      </c>
      <c r="E338" s="70"/>
      <c r="F338" s="28">
        <f t="shared" si="11"/>
        <v>0</v>
      </c>
    </row>
    <row r="339" spans="1:8" s="55" customFormat="1" ht="45" x14ac:dyDescent="0.25">
      <c r="A339" s="76">
        <f t="shared" ref="A339:A357" si="12">A338+1</f>
        <v>2</v>
      </c>
      <c r="B339" s="77" t="s">
        <v>312</v>
      </c>
      <c r="C339" s="78" t="s">
        <v>73</v>
      </c>
      <c r="D339" s="79">
        <v>1</v>
      </c>
      <c r="E339" s="70"/>
      <c r="F339" s="28">
        <f t="shared" si="11"/>
        <v>0</v>
      </c>
    </row>
    <row r="340" spans="1:8" s="55" customFormat="1" ht="15.75" customHeight="1" x14ac:dyDescent="0.25">
      <c r="A340" s="76">
        <f t="shared" si="12"/>
        <v>3</v>
      </c>
      <c r="B340" s="77" t="s">
        <v>313</v>
      </c>
      <c r="C340" s="78" t="s">
        <v>73</v>
      </c>
      <c r="D340" s="79">
        <v>11</v>
      </c>
      <c r="E340" s="70"/>
      <c r="F340" s="28">
        <f t="shared" si="11"/>
        <v>0</v>
      </c>
    </row>
    <row r="341" spans="1:8" s="55" customFormat="1" ht="15.75" customHeight="1" x14ac:dyDescent="0.25">
      <c r="A341" s="76">
        <f t="shared" si="12"/>
        <v>4</v>
      </c>
      <c r="B341" s="77" t="s">
        <v>314</v>
      </c>
      <c r="C341" s="78" t="s">
        <v>73</v>
      </c>
      <c r="D341" s="79">
        <v>4</v>
      </c>
      <c r="E341" s="70"/>
      <c r="F341" s="28">
        <f t="shared" si="11"/>
        <v>0</v>
      </c>
    </row>
    <row r="342" spans="1:8" s="55" customFormat="1" ht="15.75" customHeight="1" x14ac:dyDescent="0.25">
      <c r="A342" s="76">
        <f t="shared" si="12"/>
        <v>5</v>
      </c>
      <c r="B342" s="77" t="s">
        <v>315</v>
      </c>
      <c r="C342" s="78" t="s">
        <v>73</v>
      </c>
      <c r="D342" s="79">
        <v>16</v>
      </c>
      <c r="E342" s="70"/>
      <c r="F342" s="28">
        <f t="shared" si="11"/>
        <v>0</v>
      </c>
    </row>
    <row r="343" spans="1:8" s="55" customFormat="1" ht="15.75" customHeight="1" x14ac:dyDescent="0.25">
      <c r="A343" s="76">
        <f t="shared" si="12"/>
        <v>6</v>
      </c>
      <c r="B343" s="77" t="s">
        <v>316</v>
      </c>
      <c r="C343" s="78" t="s">
        <v>73</v>
      </c>
      <c r="D343" s="79">
        <v>16</v>
      </c>
      <c r="E343" s="70"/>
      <c r="F343" s="28">
        <f t="shared" si="11"/>
        <v>0</v>
      </c>
    </row>
    <row r="344" spans="1:8" s="55" customFormat="1" ht="15.75" customHeight="1" x14ac:dyDescent="0.25">
      <c r="A344" s="76">
        <f t="shared" si="12"/>
        <v>7</v>
      </c>
      <c r="B344" s="77" t="s">
        <v>317</v>
      </c>
      <c r="C344" s="78" t="s">
        <v>73</v>
      </c>
      <c r="D344" s="79">
        <v>8</v>
      </c>
      <c r="E344" s="70"/>
      <c r="F344" s="28">
        <f t="shared" si="11"/>
        <v>0</v>
      </c>
    </row>
    <row r="345" spans="1:8" s="55" customFormat="1" ht="15.75" customHeight="1" x14ac:dyDescent="0.25">
      <c r="A345" s="76">
        <f t="shared" si="12"/>
        <v>8</v>
      </c>
      <c r="B345" s="77" t="s">
        <v>318</v>
      </c>
      <c r="C345" s="78" t="s">
        <v>73</v>
      </c>
      <c r="D345" s="79">
        <v>5</v>
      </c>
      <c r="E345" s="70"/>
      <c r="F345" s="28">
        <f t="shared" si="11"/>
        <v>0</v>
      </c>
    </row>
    <row r="346" spans="1:8" s="55" customFormat="1" ht="15.75" customHeight="1" x14ac:dyDescent="0.25">
      <c r="A346" s="76">
        <f t="shared" si="12"/>
        <v>9</v>
      </c>
      <c r="B346" s="77" t="s">
        <v>319</v>
      </c>
      <c r="C346" s="78" t="s">
        <v>73</v>
      </c>
      <c r="D346" s="79">
        <v>1</v>
      </c>
      <c r="E346" s="70"/>
      <c r="F346" s="28">
        <f t="shared" si="11"/>
        <v>0</v>
      </c>
    </row>
    <row r="347" spans="1:8" s="55" customFormat="1" x14ac:dyDescent="0.25">
      <c r="A347" s="76">
        <f t="shared" si="12"/>
        <v>10</v>
      </c>
      <c r="B347" s="77" t="s">
        <v>320</v>
      </c>
      <c r="C347" s="78" t="s">
        <v>73</v>
      </c>
      <c r="D347" s="79">
        <v>31</v>
      </c>
      <c r="E347" s="70"/>
      <c r="F347" s="28">
        <f t="shared" si="11"/>
        <v>0</v>
      </c>
    </row>
    <row r="348" spans="1:8" s="55" customFormat="1" x14ac:dyDescent="0.25">
      <c r="A348" s="76">
        <f t="shared" si="12"/>
        <v>11</v>
      </c>
      <c r="B348" s="77" t="s">
        <v>321</v>
      </c>
      <c r="C348" s="71" t="s">
        <v>307</v>
      </c>
      <c r="D348" s="80">
        <v>172.5</v>
      </c>
      <c r="E348" s="70"/>
      <c r="F348" s="28">
        <f t="shared" si="11"/>
        <v>0</v>
      </c>
      <c r="H348" s="81"/>
    </row>
    <row r="349" spans="1:8" s="55" customFormat="1" x14ac:dyDescent="0.25">
      <c r="A349" s="76">
        <f t="shared" si="12"/>
        <v>12</v>
      </c>
      <c r="B349" s="77" t="s">
        <v>322</v>
      </c>
      <c r="C349" s="71" t="s">
        <v>307</v>
      </c>
      <c r="D349" s="80">
        <v>10</v>
      </c>
      <c r="E349" s="70"/>
      <c r="F349" s="28">
        <f t="shared" si="11"/>
        <v>0</v>
      </c>
      <c r="H349" s="81"/>
    </row>
    <row r="350" spans="1:8" s="55" customFormat="1" ht="15" customHeight="1" x14ac:dyDescent="0.25">
      <c r="A350" s="76">
        <f t="shared" si="12"/>
        <v>13</v>
      </c>
      <c r="B350" s="77" t="s">
        <v>323</v>
      </c>
      <c r="C350" s="71" t="s">
        <v>307</v>
      </c>
      <c r="D350" s="80">
        <v>226</v>
      </c>
      <c r="E350" s="70"/>
      <c r="F350" s="28">
        <f t="shared" si="11"/>
        <v>0</v>
      </c>
      <c r="H350" s="81"/>
    </row>
    <row r="351" spans="1:8" s="55" customFormat="1" ht="15" customHeight="1" x14ac:dyDescent="0.25">
      <c r="A351" s="76">
        <f t="shared" si="12"/>
        <v>14</v>
      </c>
      <c r="B351" s="77" t="s">
        <v>324</v>
      </c>
      <c r="C351" s="71" t="s">
        <v>307</v>
      </c>
      <c r="D351" s="80">
        <v>20</v>
      </c>
      <c r="E351" s="70"/>
      <c r="F351" s="28">
        <f t="shared" si="11"/>
        <v>0</v>
      </c>
      <c r="H351" s="81"/>
    </row>
    <row r="352" spans="1:8" s="55" customFormat="1" ht="15" customHeight="1" x14ac:dyDescent="0.25">
      <c r="A352" s="76">
        <f t="shared" si="12"/>
        <v>15</v>
      </c>
      <c r="B352" s="77" t="s">
        <v>325</v>
      </c>
      <c r="C352" s="71" t="s">
        <v>307</v>
      </c>
      <c r="D352" s="80">
        <v>35</v>
      </c>
      <c r="E352" s="70"/>
      <c r="F352" s="28">
        <f t="shared" si="11"/>
        <v>0</v>
      </c>
      <c r="H352" s="81"/>
    </row>
    <row r="353" spans="1:8" s="55" customFormat="1" ht="15" customHeight="1" x14ac:dyDescent="0.25">
      <c r="A353" s="76">
        <f t="shared" si="12"/>
        <v>16</v>
      </c>
      <c r="B353" s="77" t="s">
        <v>326</v>
      </c>
      <c r="C353" s="71" t="s">
        <v>307</v>
      </c>
      <c r="D353" s="80">
        <v>7</v>
      </c>
      <c r="E353" s="70"/>
      <c r="F353" s="28">
        <f t="shared" si="11"/>
        <v>0</v>
      </c>
      <c r="H353" s="81"/>
    </row>
    <row r="354" spans="1:8" s="55" customFormat="1" ht="15" customHeight="1" x14ac:dyDescent="0.25">
      <c r="A354" s="76">
        <f t="shared" si="12"/>
        <v>17</v>
      </c>
      <c r="B354" s="77" t="s">
        <v>327</v>
      </c>
      <c r="C354" s="71" t="s">
        <v>307</v>
      </c>
      <c r="D354" s="80">
        <v>27.5</v>
      </c>
      <c r="E354" s="70"/>
      <c r="F354" s="28">
        <f t="shared" si="11"/>
        <v>0</v>
      </c>
    </row>
    <row r="355" spans="1:8" s="55" customFormat="1" ht="15" customHeight="1" x14ac:dyDescent="0.25">
      <c r="A355" s="76">
        <f t="shared" si="12"/>
        <v>18</v>
      </c>
      <c r="B355" s="77" t="s">
        <v>328</v>
      </c>
      <c r="C355" s="71" t="s">
        <v>307</v>
      </c>
      <c r="D355" s="80">
        <v>20</v>
      </c>
      <c r="E355" s="70"/>
      <c r="F355" s="28">
        <f t="shared" si="11"/>
        <v>0</v>
      </c>
    </row>
    <row r="356" spans="1:8" s="55" customFormat="1" ht="15" customHeight="1" x14ac:dyDescent="0.25">
      <c r="A356" s="76">
        <f t="shared" si="12"/>
        <v>19</v>
      </c>
      <c r="B356" s="77" t="s">
        <v>329</v>
      </c>
      <c r="C356" s="71" t="s">
        <v>307</v>
      </c>
      <c r="D356" s="80">
        <v>6</v>
      </c>
      <c r="E356" s="70"/>
      <c r="F356" s="28">
        <f t="shared" si="11"/>
        <v>0</v>
      </c>
    </row>
    <row r="357" spans="1:8" s="55" customFormat="1" x14ac:dyDescent="0.25">
      <c r="A357" s="76">
        <f t="shared" si="12"/>
        <v>20</v>
      </c>
      <c r="B357" s="77" t="s">
        <v>330</v>
      </c>
      <c r="C357" s="71" t="s">
        <v>331</v>
      </c>
      <c r="D357" s="79">
        <v>26</v>
      </c>
      <c r="E357" s="70"/>
      <c r="F357" s="28">
        <f t="shared" si="11"/>
        <v>0</v>
      </c>
    </row>
    <row r="358" spans="1:8" ht="22.5" customHeight="1" x14ac:dyDescent="0.25">
      <c r="A358" s="73"/>
      <c r="B358" s="82" t="s">
        <v>332</v>
      </c>
      <c r="C358" s="82"/>
      <c r="D358" s="83"/>
      <c r="E358" s="35"/>
      <c r="F358" s="28"/>
    </row>
    <row r="359" spans="1:8" ht="51" customHeight="1" x14ac:dyDescent="0.25">
      <c r="A359" s="84">
        <v>1</v>
      </c>
      <c r="B359" s="77" t="s">
        <v>333</v>
      </c>
      <c r="C359" s="85" t="s">
        <v>73</v>
      </c>
      <c r="D359" s="86">
        <v>1</v>
      </c>
      <c r="E359" s="70"/>
      <c r="F359" s="28">
        <f t="shared" si="11"/>
        <v>0</v>
      </c>
    </row>
    <row r="360" spans="1:8" x14ac:dyDescent="0.25">
      <c r="A360" s="84">
        <v>2</v>
      </c>
      <c r="B360" s="56" t="s">
        <v>334</v>
      </c>
      <c r="C360" s="78" t="s">
        <v>73</v>
      </c>
      <c r="D360" s="79">
        <v>2</v>
      </c>
      <c r="E360" s="70"/>
      <c r="F360" s="28">
        <f t="shared" si="11"/>
        <v>0</v>
      </c>
    </row>
    <row r="361" spans="1:8" x14ac:dyDescent="0.25">
      <c r="A361" s="84">
        <v>3</v>
      </c>
      <c r="B361" s="56" t="s">
        <v>335</v>
      </c>
      <c r="C361" s="78" t="s">
        <v>73</v>
      </c>
      <c r="D361" s="79">
        <v>10</v>
      </c>
      <c r="E361" s="70"/>
      <c r="F361" s="28">
        <f t="shared" si="11"/>
        <v>0</v>
      </c>
    </row>
    <row r="362" spans="1:8" x14ac:dyDescent="0.25">
      <c r="A362" s="84">
        <v>4</v>
      </c>
      <c r="B362" s="56" t="s">
        <v>336</v>
      </c>
      <c r="C362" s="78" t="s">
        <v>73</v>
      </c>
      <c r="D362" s="79">
        <v>11</v>
      </c>
      <c r="E362" s="70"/>
      <c r="F362" s="28">
        <f t="shared" si="11"/>
        <v>0</v>
      </c>
    </row>
    <row r="363" spans="1:8" ht="30" x14ac:dyDescent="0.25">
      <c r="A363" s="84">
        <v>5</v>
      </c>
      <c r="B363" s="56" t="s">
        <v>337</v>
      </c>
      <c r="C363" s="78" t="s">
        <v>73</v>
      </c>
      <c r="D363" s="79">
        <v>3</v>
      </c>
      <c r="E363" s="70"/>
      <c r="F363" s="28">
        <f t="shared" si="11"/>
        <v>0</v>
      </c>
    </row>
    <row r="364" spans="1:8" ht="30" x14ac:dyDescent="0.25">
      <c r="A364" s="84">
        <v>6</v>
      </c>
      <c r="B364" s="56" t="s">
        <v>338</v>
      </c>
      <c r="C364" s="78" t="s">
        <v>73</v>
      </c>
      <c r="D364" s="79">
        <v>52</v>
      </c>
      <c r="E364" s="70"/>
      <c r="F364" s="28">
        <f t="shared" si="11"/>
        <v>0</v>
      </c>
    </row>
    <row r="365" spans="1:8" ht="30" x14ac:dyDescent="0.25">
      <c r="A365" s="84">
        <v>7</v>
      </c>
      <c r="B365" s="56" t="s">
        <v>339</v>
      </c>
      <c r="C365" s="78" t="s">
        <v>73</v>
      </c>
      <c r="D365" s="79">
        <v>4</v>
      </c>
      <c r="E365" s="70"/>
      <c r="F365" s="28">
        <f t="shared" si="11"/>
        <v>0</v>
      </c>
    </row>
    <row r="366" spans="1:8" x14ac:dyDescent="0.25">
      <c r="A366" s="84">
        <v>8</v>
      </c>
      <c r="B366" s="56" t="s">
        <v>340</v>
      </c>
      <c r="C366" s="71" t="s">
        <v>307</v>
      </c>
      <c r="D366" s="79">
        <v>31</v>
      </c>
      <c r="E366" s="70"/>
      <c r="F366" s="28">
        <f t="shared" si="11"/>
        <v>0</v>
      </c>
    </row>
    <row r="367" spans="1:8" x14ac:dyDescent="0.25">
      <c r="A367" s="84">
        <v>9</v>
      </c>
      <c r="B367" s="56" t="s">
        <v>341</v>
      </c>
      <c r="C367" s="71" t="s">
        <v>307</v>
      </c>
      <c r="D367" s="79">
        <v>10</v>
      </c>
      <c r="E367" s="70"/>
      <c r="F367" s="28">
        <f t="shared" si="11"/>
        <v>0</v>
      </c>
    </row>
    <row r="368" spans="1:8" x14ac:dyDescent="0.25">
      <c r="A368" s="84">
        <v>10</v>
      </c>
      <c r="B368" s="56" t="s">
        <v>342</v>
      </c>
      <c r="C368" s="71" t="s">
        <v>307</v>
      </c>
      <c r="D368" s="79">
        <v>31</v>
      </c>
      <c r="E368" s="70"/>
      <c r="F368" s="28">
        <f t="shared" si="11"/>
        <v>0</v>
      </c>
      <c r="H368" s="87"/>
    </row>
    <row r="369" spans="1:8" x14ac:dyDescent="0.25">
      <c r="A369" s="84">
        <v>11</v>
      </c>
      <c r="B369" s="56" t="s">
        <v>343</v>
      </c>
      <c r="C369" s="71" t="s">
        <v>307</v>
      </c>
      <c r="D369" s="79">
        <v>81</v>
      </c>
      <c r="E369" s="70"/>
      <c r="F369" s="28">
        <f t="shared" si="11"/>
        <v>0</v>
      </c>
    </row>
    <row r="370" spans="1:8" x14ac:dyDescent="0.25">
      <c r="A370" s="84">
        <v>12</v>
      </c>
      <c r="B370" s="56" t="s">
        <v>344</v>
      </c>
      <c r="C370" s="71" t="s">
        <v>307</v>
      </c>
      <c r="D370" s="79">
        <v>60</v>
      </c>
      <c r="E370" s="70"/>
      <c r="F370" s="28">
        <f t="shared" si="11"/>
        <v>0</v>
      </c>
    </row>
    <row r="371" spans="1:8" x14ac:dyDescent="0.25">
      <c r="A371" s="84">
        <v>13</v>
      </c>
      <c r="B371" s="56" t="s">
        <v>345</v>
      </c>
      <c r="C371" s="71" t="s">
        <v>307</v>
      </c>
      <c r="D371" s="79">
        <v>12</v>
      </c>
      <c r="E371" s="70"/>
      <c r="F371" s="28">
        <f t="shared" si="11"/>
        <v>0</v>
      </c>
    </row>
    <row r="372" spans="1:8" x14ac:dyDescent="0.25">
      <c r="A372" s="84">
        <v>14</v>
      </c>
      <c r="B372" s="56" t="s">
        <v>346</v>
      </c>
      <c r="C372" s="71" t="s">
        <v>307</v>
      </c>
      <c r="D372" s="79">
        <v>12</v>
      </c>
      <c r="E372" s="70"/>
      <c r="F372" s="28">
        <f t="shared" si="11"/>
        <v>0</v>
      </c>
    </row>
    <row r="373" spans="1:8" x14ac:dyDescent="0.25">
      <c r="A373" s="84">
        <v>15</v>
      </c>
      <c r="B373" s="56" t="s">
        <v>347</v>
      </c>
      <c r="C373" s="71" t="s">
        <v>307</v>
      </c>
      <c r="D373" s="79">
        <v>48</v>
      </c>
      <c r="E373" s="70"/>
      <c r="F373" s="28">
        <f t="shared" si="11"/>
        <v>0</v>
      </c>
    </row>
    <row r="374" spans="1:8" x14ac:dyDescent="0.25">
      <c r="A374" s="84">
        <v>16</v>
      </c>
      <c r="B374" s="56" t="s">
        <v>348</v>
      </c>
      <c r="C374" s="71" t="s">
        <v>307</v>
      </c>
      <c r="D374" s="79">
        <v>29</v>
      </c>
      <c r="E374" s="70"/>
      <c r="F374" s="28">
        <f t="shared" si="11"/>
        <v>0</v>
      </c>
    </row>
    <row r="375" spans="1:8" x14ac:dyDescent="0.25">
      <c r="A375" s="84">
        <v>17</v>
      </c>
      <c r="B375" s="56" t="s">
        <v>349</v>
      </c>
      <c r="C375" s="71" t="s">
        <v>307</v>
      </c>
      <c r="D375" s="79">
        <v>32</v>
      </c>
      <c r="E375" s="70"/>
      <c r="F375" s="28">
        <f t="shared" si="11"/>
        <v>0</v>
      </c>
    </row>
    <row r="376" spans="1:8" s="55" customFormat="1" ht="105" x14ac:dyDescent="0.25">
      <c r="A376" s="25">
        <v>18</v>
      </c>
      <c r="B376" s="68" t="s">
        <v>350</v>
      </c>
      <c r="C376" s="25" t="s">
        <v>73</v>
      </c>
      <c r="D376" s="44">
        <v>1</v>
      </c>
      <c r="E376" s="70"/>
      <c r="F376" s="28">
        <f t="shared" si="11"/>
        <v>0</v>
      </c>
    </row>
    <row r="377" spans="1:8" x14ac:dyDescent="0.25">
      <c r="A377" s="88"/>
      <c r="B377" s="89" t="s">
        <v>371</v>
      </c>
      <c r="C377" s="90"/>
      <c r="D377" s="90"/>
      <c r="E377" s="91"/>
      <c r="F377" s="92">
        <f>SUM(F331:F376)</f>
        <v>0</v>
      </c>
    </row>
    <row r="378" spans="1:8" ht="19.5" customHeight="1" x14ac:dyDescent="0.25"/>
    <row r="379" spans="1:8" s="96" customFormat="1" ht="36" customHeight="1" x14ac:dyDescent="0.25">
      <c r="A379" s="99" t="s">
        <v>351</v>
      </c>
      <c r="B379" s="97" t="s">
        <v>372</v>
      </c>
      <c r="C379" s="93"/>
      <c r="D379" s="93"/>
      <c r="E379" s="93"/>
      <c r="F379" s="94">
        <f>F58+F69+F214+F328+F377</f>
        <v>0</v>
      </c>
      <c r="G379" s="95"/>
      <c r="H379" s="95"/>
    </row>
    <row r="380" spans="1:8" s="96" customFormat="1" ht="36" customHeight="1" x14ac:dyDescent="0.25">
      <c r="A380" s="99" t="s">
        <v>352</v>
      </c>
      <c r="B380" s="97" t="s">
        <v>373</v>
      </c>
      <c r="C380" s="93"/>
      <c r="D380" s="93"/>
      <c r="E380" s="128"/>
      <c r="F380" s="94">
        <f>ROUND(F379*E380,2)</f>
        <v>0</v>
      </c>
      <c r="G380" s="98"/>
      <c r="H380" s="125"/>
    </row>
    <row r="381" spans="1:8" ht="79.5" customHeight="1" x14ac:dyDescent="0.25">
      <c r="A381" s="99" t="s">
        <v>353</v>
      </c>
      <c r="B381" s="97" t="s">
        <v>374</v>
      </c>
      <c r="C381" s="100"/>
      <c r="D381" s="101"/>
      <c r="E381" s="102"/>
      <c r="F381" s="126">
        <f>F379+F380</f>
        <v>0</v>
      </c>
      <c r="G381" s="55"/>
      <c r="H381" s="110"/>
    </row>
    <row r="382" spans="1:8" s="96" customFormat="1" ht="29.25" customHeight="1" x14ac:dyDescent="0.25">
      <c r="A382" s="99" t="s">
        <v>354</v>
      </c>
      <c r="B382" s="97" t="s">
        <v>355</v>
      </c>
      <c r="C382" s="93"/>
      <c r="D382" s="93"/>
      <c r="E382" s="103">
        <v>0.2</v>
      </c>
      <c r="F382" s="94">
        <f>ROUND(F381*E382,2)</f>
        <v>0</v>
      </c>
      <c r="G382" s="98"/>
      <c r="H382" s="98"/>
    </row>
    <row r="383" spans="1:8" s="96" customFormat="1" ht="29.25" customHeight="1" x14ac:dyDescent="0.25">
      <c r="A383" s="99" t="s">
        <v>356</v>
      </c>
      <c r="B383" s="97" t="s">
        <v>357</v>
      </c>
      <c r="C383" s="93"/>
      <c r="D383" s="93"/>
      <c r="E383" s="104"/>
      <c r="F383" s="94">
        <f>F381+F382</f>
        <v>0</v>
      </c>
      <c r="G383" s="98"/>
      <c r="H383" s="95"/>
    </row>
    <row r="384" spans="1:8" ht="9" customHeight="1" x14ac:dyDescent="0.25">
      <c r="A384" s="105"/>
      <c r="B384" s="106"/>
      <c r="C384" s="106"/>
      <c r="D384" s="107"/>
      <c r="E384" s="106"/>
      <c r="F384" s="106"/>
      <c r="G384" s="55"/>
      <c r="H384" s="55"/>
    </row>
    <row r="385" spans="1:8" ht="27" customHeight="1" x14ac:dyDescent="0.25">
      <c r="A385" s="105"/>
      <c r="B385" s="139"/>
      <c r="C385" s="139"/>
      <c r="D385" s="139"/>
      <c r="E385" s="139"/>
      <c r="F385" s="139"/>
      <c r="G385" s="55"/>
      <c r="H385" s="55"/>
    </row>
    <row r="386" spans="1:8" x14ac:dyDescent="0.25">
      <c r="A386" s="105"/>
      <c r="B386" s="108" t="s">
        <v>375</v>
      </c>
      <c r="C386" s="109"/>
      <c r="D386" s="109"/>
      <c r="E386" s="109"/>
      <c r="F386" s="109"/>
      <c r="G386" s="55"/>
      <c r="H386" s="55"/>
    </row>
    <row r="387" spans="1:8" ht="5.25" customHeight="1" x14ac:dyDescent="0.25">
      <c r="A387" s="105"/>
      <c r="B387" s="108"/>
      <c r="C387" s="109"/>
      <c r="D387" s="109"/>
      <c r="E387" s="109"/>
      <c r="F387" s="109"/>
      <c r="G387" s="55"/>
      <c r="H387" s="55"/>
    </row>
    <row r="388" spans="1:8" ht="38.25" customHeight="1" x14ac:dyDescent="0.25">
      <c r="A388" s="105"/>
      <c r="B388" s="140"/>
      <c r="C388" s="140"/>
      <c r="D388" s="140"/>
      <c r="E388" s="140"/>
      <c r="F388" s="140"/>
      <c r="G388" s="55"/>
      <c r="H388" s="55"/>
    </row>
    <row r="389" spans="1:8" ht="38.25" customHeight="1" x14ac:dyDescent="0.25">
      <c r="A389" s="105"/>
      <c r="B389" s="140"/>
      <c r="C389" s="140"/>
      <c r="D389" s="140"/>
      <c r="E389" s="140"/>
      <c r="F389" s="140"/>
      <c r="G389" s="55"/>
      <c r="H389" s="55"/>
    </row>
    <row r="390" spans="1:8" ht="38.25" customHeight="1" x14ac:dyDescent="0.25">
      <c r="A390" s="105"/>
      <c r="B390" s="140"/>
      <c r="C390" s="140"/>
      <c r="D390" s="140"/>
      <c r="E390" s="140"/>
      <c r="F390" s="140"/>
      <c r="G390" s="110"/>
      <c r="H390" s="110"/>
    </row>
    <row r="391" spans="1:8" ht="30" x14ac:dyDescent="0.25">
      <c r="A391" s="105"/>
      <c r="B391" s="124" t="s">
        <v>366</v>
      </c>
      <c r="C391" s="109"/>
      <c r="D391" s="109"/>
      <c r="E391" s="109"/>
      <c r="F391" s="109"/>
      <c r="G391" s="110"/>
      <c r="H391" s="110"/>
    </row>
    <row r="392" spans="1:8" x14ac:dyDescent="0.25">
      <c r="A392" s="105"/>
      <c r="B392" s="108"/>
      <c r="C392" s="138" t="s">
        <v>361</v>
      </c>
      <c r="D392" s="138"/>
      <c r="E392" s="138"/>
      <c r="F392" s="138"/>
    </row>
    <row r="393" spans="1:8" x14ac:dyDescent="0.25">
      <c r="A393" s="105"/>
      <c r="B393" s="106"/>
      <c r="C393" s="138" t="s">
        <v>358</v>
      </c>
      <c r="D393" s="138"/>
      <c r="E393" s="138"/>
      <c r="F393" s="138"/>
    </row>
    <row r="394" spans="1:8" ht="8.25" customHeight="1" x14ac:dyDescent="0.25">
      <c r="B394" s="111"/>
      <c r="C394" s="111"/>
    </row>
    <row r="395" spans="1:8" ht="60.75" customHeight="1" x14ac:dyDescent="0.25">
      <c r="A395" s="129" t="s">
        <v>359</v>
      </c>
      <c r="B395" s="129"/>
      <c r="C395" s="129"/>
      <c r="D395" s="129"/>
      <c r="E395" s="129"/>
      <c r="F395" s="129"/>
    </row>
    <row r="399" spans="1:8" x14ac:dyDescent="0.25">
      <c r="D399" s="111"/>
      <c r="E399" s="111"/>
    </row>
    <row r="400" spans="1:8" x14ac:dyDescent="0.25">
      <c r="D400" s="111"/>
      <c r="E400" s="111"/>
    </row>
  </sheetData>
  <sheetProtection algorithmName="SHA-512" hashValue="fUr5HAnY5U3hMn7Zy+r7Fz20E9aT3SDQYI2/ov+yxbsQVvU6AZBXX5b7hpzo7cM9YdArPOlJfd3UBDvO1R67Tw==" saltValue="mAj+UDMRKy5MCwQd1hb44A==" spinCount="100000" sheet="1" objects="1" scenarios="1"/>
  <mergeCells count="28">
    <mergeCell ref="B389:F389"/>
    <mergeCell ref="B390:F390"/>
    <mergeCell ref="I6:N6"/>
    <mergeCell ref="A7:D7"/>
    <mergeCell ref="A71:D71"/>
    <mergeCell ref="A74:D74"/>
    <mergeCell ref="A85:D85"/>
    <mergeCell ref="A216:D216"/>
    <mergeCell ref="A248:D248"/>
    <mergeCell ref="A282:D282"/>
    <mergeCell ref="B385:F385"/>
    <mergeCell ref="B388:F388"/>
    <mergeCell ref="A395:F395"/>
    <mergeCell ref="A150:D150"/>
    <mergeCell ref="A1:F2"/>
    <mergeCell ref="A4:F5"/>
    <mergeCell ref="A6:F6"/>
    <mergeCell ref="A99:D99"/>
    <mergeCell ref="A115:D115"/>
    <mergeCell ref="A135:D135"/>
    <mergeCell ref="A3:F3"/>
    <mergeCell ref="A300:D300"/>
    <mergeCell ref="A308:D308"/>
    <mergeCell ref="C392:F392"/>
    <mergeCell ref="C393:F393"/>
    <mergeCell ref="A162:D162"/>
    <mergeCell ref="A182:D182"/>
    <mergeCell ref="A201:D201"/>
  </mergeCells>
  <pageMargins left="0.82677165354330717" right="0.15748031496062992" top="0.9055118110236221" bottom="0.9055118110236221" header="0.27559055118110237" footer="0.51181102362204722"/>
  <pageSetup paperSize="9" firstPageNumber="0" orientation="portrait" horizontalDpi="300" verticalDpi="300" r:id="rId1"/>
  <headerFooter differentFirst="1" alignWithMargins="0">
    <oddHeader>&amp;C&amp;"Times New Roman,Regular"РЕКОНСТРУКЦИЯ НА НА СЪЩЕСТВУВАЩА СГРАДА В МУЗЕЙ, УПИ XLIV 603.1710, КВ.53, ГР.ПЕТРИЧ</oddHeader>
    <oddFooter>&amp;L&amp;"Times New Roman,Regular"&amp;A&amp;R&amp;"Times New Roman,Regular"стр. &amp;P от &amp;N</oddFooter>
    <firstFooter>&amp;L&amp;"Times New Roman,Regular"&amp;A&amp;R&amp;"Times New Roman,Regular"стр. &amp;P от &amp;N</firstFooter>
  </headerFooter>
  <ignoredErrors>
    <ignoredError sqref="F381:F38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КСС ОФЕРТА</vt:lpstr>
      <vt:lpstr>'КСС ОФЕРТА'!Print_Area</vt:lpstr>
      <vt:lpstr>'КСС ОФЕРТА'!Print_Titles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Trapezund</dc:creator>
  <cp:lastModifiedBy>Trapezund</cp:lastModifiedBy>
  <cp:lastPrinted>2018-07-09T15:46:15Z</cp:lastPrinted>
  <dcterms:created xsi:type="dcterms:W3CDTF">2018-06-28T17:54:46Z</dcterms:created>
  <dcterms:modified xsi:type="dcterms:W3CDTF">2018-07-09T15:49:33Z</dcterms:modified>
</cp:coreProperties>
</file>